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/>
  <workbookPr/>
  <bookViews>
    <workbookView xWindow="-110" yWindow="-110" windowWidth="23260" windowHeight="12580"/>
  </bookViews>
  <sheets>
    <sheet name="DO 700" sheetId="1" r:id="rId1"/>
    <sheet name="OD 700-1000" sheetId="2" r:id="rId2"/>
    <sheet name="PREKO 1000" sheetId="3" r:id="rId3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4" i="3"/>
  <c r="H4" i="1"/>
  <c r="J4" i="2"/>
  <c r="J6" l="1"/>
  <c r="J19" s="1"/>
  <c r="L6" i="3"/>
  <c r="L10" s="1"/>
  <c r="J6"/>
  <c r="J12" s="1"/>
  <c r="H6"/>
  <c r="H18" s="1"/>
  <c r="M4"/>
  <c r="H6" i="2"/>
  <c r="H16" s="1"/>
  <c r="K4"/>
  <c r="H6" i="1"/>
  <c r="H19" s="1"/>
  <c r="H8" i="2" l="1"/>
  <c r="H15" s="1"/>
  <c r="H10" i="3"/>
  <c r="H11"/>
  <c r="H12"/>
  <c r="L12"/>
  <c r="H8"/>
  <c r="H13"/>
  <c r="H9"/>
  <c r="H17"/>
  <c r="H19"/>
  <c r="L9"/>
  <c r="L13"/>
  <c r="H8" i="1"/>
  <c r="H15" s="1"/>
  <c r="H14"/>
  <c r="H9"/>
  <c r="H16"/>
  <c r="H17"/>
  <c r="H10"/>
  <c r="H18"/>
  <c r="H11"/>
  <c r="H13"/>
  <c r="J8" i="2"/>
  <c r="J13"/>
  <c r="J16"/>
  <c r="J18"/>
  <c r="J9"/>
  <c r="J10"/>
  <c r="H11"/>
  <c r="J14" i="3"/>
  <c r="J16"/>
  <c r="J18"/>
  <c r="H9" i="2"/>
  <c r="H18"/>
  <c r="J9" i="3"/>
  <c r="L14"/>
  <c r="L16"/>
  <c r="L18"/>
  <c r="K6" i="2"/>
  <c r="H12"/>
  <c r="M6" i="3"/>
  <c r="J11"/>
  <c r="J12" i="2"/>
  <c r="L11" i="3"/>
  <c r="J13"/>
  <c r="J14" i="2"/>
  <c r="H19"/>
  <c r="L8" i="3"/>
  <c r="J10"/>
  <c r="H17" i="2"/>
  <c r="J17" i="3"/>
  <c r="J19"/>
  <c r="J11" i="2"/>
  <c r="H14"/>
  <c r="J17"/>
  <c r="J8" i="3"/>
  <c r="L17"/>
  <c r="L19"/>
  <c r="K8" i="2"/>
  <c r="H12" i="1"/>
  <c r="H10" i="2"/>
  <c r="H13"/>
  <c r="M8" i="3"/>
  <c r="H14"/>
  <c r="H16"/>
  <c r="H21" l="1"/>
  <c r="H26" s="1"/>
  <c r="H22" i="1"/>
  <c r="J15" i="2"/>
  <c r="H15" i="3"/>
  <c r="H22" s="1"/>
  <c r="H23" s="1"/>
  <c r="H27" s="1"/>
  <c r="H28" s="1"/>
  <c r="H21" i="1"/>
  <c r="H26" s="1"/>
  <c r="J21" i="2"/>
  <c r="J26" s="1"/>
  <c r="M13" i="3"/>
  <c r="M11"/>
  <c r="M17"/>
  <c r="M9"/>
  <c r="M18"/>
  <c r="M16"/>
  <c r="M19" s="1"/>
  <c r="M14"/>
  <c r="M12"/>
  <c r="M10"/>
  <c r="L15"/>
  <c r="L22" s="1"/>
  <c r="L21"/>
  <c r="J15"/>
  <c r="J22" s="1"/>
  <c r="J21"/>
  <c r="K14" i="2"/>
  <c r="K11"/>
  <c r="K12"/>
  <c r="K17"/>
  <c r="K18"/>
  <c r="K9"/>
  <c r="K16"/>
  <c r="K13"/>
  <c r="K10"/>
  <c r="K15"/>
  <c r="M15" i="3"/>
  <c r="H22" i="2"/>
  <c r="H21"/>
  <c r="K21" l="1"/>
  <c r="K26" s="1"/>
  <c r="H23" i="1"/>
  <c r="H27" s="1"/>
  <c r="H28" s="1"/>
  <c r="I28" s="1"/>
  <c r="J22" i="2"/>
  <c r="M21" i="3"/>
  <c r="M26" s="1"/>
  <c r="M22"/>
  <c r="K19" i="2"/>
  <c r="J23" i="3"/>
  <c r="J27" s="1"/>
  <c r="J26"/>
  <c r="L23"/>
  <c r="L27" s="1"/>
  <c r="L26"/>
  <c r="H23" i="2"/>
  <c r="H26"/>
  <c r="M23" i="3" l="1"/>
  <c r="M27" s="1"/>
  <c r="J23" i="2"/>
  <c r="J27" s="1"/>
  <c r="J28" s="1"/>
  <c r="L28" i="3"/>
  <c r="K22" i="2"/>
  <c r="M28" i="3"/>
  <c r="N28" s="1"/>
  <c r="H27" i="2"/>
  <c r="H28" s="1"/>
  <c r="J28" i="3"/>
  <c r="K23" i="2" l="1"/>
  <c r="K27" l="1"/>
  <c r="K28" s="1"/>
  <c r="L28" s="1"/>
</calcChain>
</file>

<file path=xl/sharedStrings.xml><?xml version="1.0" encoding="utf-8"?>
<sst xmlns="http://schemas.openxmlformats.org/spreadsheetml/2006/main" count="158" uniqueCount="59">
  <si>
    <t>Konto D</t>
  </si>
  <si>
    <t>Konto P</t>
  </si>
  <si>
    <t>Troškovi neto zarada za redovan rad</t>
  </si>
  <si>
    <t>Obaveza za neto zarade za redovan rad</t>
  </si>
  <si>
    <r>
      <t xml:space="preserve">Unijeti </t>
    </r>
    <r>
      <rPr>
        <b/>
        <sz val="8.5"/>
        <color indexed="10"/>
        <rFont val="Arial"/>
        <family val="2"/>
        <charset val="238"/>
      </rPr>
      <t>NETO</t>
    </r>
    <r>
      <rPr>
        <b/>
        <sz val="10"/>
        <rFont val="Arial"/>
        <family val="2"/>
        <charset val="238"/>
      </rPr>
      <t xml:space="preserve"> iznos </t>
    </r>
  </si>
  <si>
    <t xml:space="preserve">Koeficijent za preracun u bruto </t>
  </si>
  <si>
    <t>Ugovorena bruto 1 plata zaposlenog</t>
  </si>
  <si>
    <t>Troskovi poreza na zarade na teret zaposlenog</t>
  </si>
  <si>
    <t>Obaveze za porez na zarade</t>
  </si>
  <si>
    <t>Porez na dohodak</t>
  </si>
  <si>
    <t>Troskovi doprinosa na zarade-PIO na teret zaposlenog</t>
  </si>
  <si>
    <t>Obaveza za doprinos za PIO na teret zaposlenog</t>
  </si>
  <si>
    <t>PIO na teret zaposlenog</t>
  </si>
  <si>
    <t>Troskovi doprinosa na zarade-PIO na teret poslodavca</t>
  </si>
  <si>
    <t xml:space="preserve">Obaveza za doprinos za PIO na teret poslodavca </t>
  </si>
  <si>
    <t>PIO na teret poslodavca</t>
  </si>
  <si>
    <t>Troskovi doprinosa na zarade-zdravstvo na teret zaposlenog</t>
  </si>
  <si>
    <t>Obaveza za doprinos za zdravstveno osiguranje na teret zaposlenog</t>
  </si>
  <si>
    <t>Zdravstvo na teret zaposlenog</t>
  </si>
  <si>
    <t>Troskovi doprinosa na zarade-zdravstvo na teret poslodavca</t>
  </si>
  <si>
    <t>Obaveza za doprinos za zdravstvo na teret poslodavca</t>
  </si>
  <si>
    <t>Zdravstvo na teret poslodavca</t>
  </si>
  <si>
    <t>Troskovi doprinosa na zarade-nezaposlenost  na teret zaposlenog</t>
  </si>
  <si>
    <t>Obaveza za doprinos za nezaposlenost na teret zaposlenog</t>
  </si>
  <si>
    <t xml:space="preserve">Nezaposlenost na teret zaposlenog </t>
  </si>
  <si>
    <t>Troskovi doprinosa na zarade-nezaposlenost na teret poslodavca</t>
  </si>
  <si>
    <t>Obaveza za doprinos za nezaposlenost na teret poslodavca</t>
  </si>
  <si>
    <t xml:space="preserve">Nezaposlenost na teret poslodavca </t>
  </si>
  <si>
    <t>Troskovi prireza na porez na zarade na teret poslodavca</t>
  </si>
  <si>
    <t>Obaveze za prirez na porez na zarade</t>
  </si>
  <si>
    <t>Prirez na porez (opstinska taksa)</t>
  </si>
  <si>
    <t>Troskovi doprinosa-PKCG na teret poslodavca</t>
  </si>
  <si>
    <t>Obaveza za doprinos za PKCG</t>
  </si>
  <si>
    <t>Doprinos Privrednoj komori</t>
  </si>
  <si>
    <t>Troskovi doprinosa na zarade-fond rada na teret poslodavca</t>
  </si>
  <si>
    <t xml:space="preserve">Obaveza za doprinos za fond rada </t>
  </si>
  <si>
    <t>Doprinos za Fond za rad(na teret poslodavca)</t>
  </si>
  <si>
    <t>Troskovi doprinosa-SSSCG na teret poslodavca</t>
  </si>
  <si>
    <t xml:space="preserve">Obaveza za doprinos za SSSCG </t>
  </si>
  <si>
    <t>SSS</t>
  </si>
  <si>
    <t>Fond za prevenciju radne invalidnosti</t>
  </si>
  <si>
    <t>Beneficirani staz</t>
  </si>
  <si>
    <t>Porezi I doprinosi na teret zaposlenog</t>
  </si>
  <si>
    <t xml:space="preserve">Porezi I doprinosi na teret poslodavca </t>
  </si>
  <si>
    <t xml:space="preserve">UKUPNO porezi I doprinosi </t>
  </si>
  <si>
    <t>Rekapitulacija</t>
  </si>
  <si>
    <t>Neto</t>
  </si>
  <si>
    <t>Porezi I doprinosi</t>
  </si>
  <si>
    <t>Ukupno potrebna sredstva za plate-Bruto 2</t>
  </si>
  <si>
    <t>Ukupno</t>
  </si>
  <si>
    <t xml:space="preserve">Unijeti NETO iznos </t>
  </si>
  <si>
    <t>Obracun za lice koje je angazovano po ugovoru o radu čija bruto 1 zarada iznosi do 700,00 eur odnosno neto zarada do 591,50 eur</t>
  </si>
  <si>
    <t>Obracun za lice koje je angazovano po ugovoru o radu čija bruto 1 zarada iznosi od 700,00 do 1000,00 eur odnosno neto zarada iznosi od 591,50 do 818,00 eur</t>
  </si>
  <si>
    <t>Obracun za lice koje je angazovano po ugovoru o radu čija bruto 1 zarada iznosi preko 1.000,00 eur odnosno neto zarada iznosi preko 818,00 eur</t>
  </si>
  <si>
    <t xml:space="preserve">Oporezivanje
po stopi 0% </t>
  </si>
  <si>
    <t xml:space="preserve">Oporezivanje
po stopi 9% </t>
  </si>
  <si>
    <t xml:space="preserve">Oporezivanje
po stopi 15% </t>
  </si>
  <si>
    <t>Oporezivanje
po stopi 9% (limit neto 226,50 ; limit bruto 300,00)</t>
  </si>
  <si>
    <t>Oporezivanje
po stopi 0% (limit neto 591,50, limit bruto 700,00)</t>
  </si>
</sst>
</file>

<file path=xl/styles.xml><?xml version="1.0" encoding="utf-8"?>
<styleSheet xmlns="http://schemas.openxmlformats.org/spreadsheetml/2006/main">
  <fonts count="6">
    <font>
      <sz val="10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8.5"/>
      <color indexed="10"/>
      <name val="Arial"/>
      <family val="2"/>
      <charset val="238"/>
    </font>
    <font>
      <b/>
      <sz val="10"/>
      <color rgb="FFFF0000"/>
      <name val="Arial"/>
      <family val="2"/>
      <charset val="238"/>
    </font>
    <font>
      <sz val="10"/>
      <color rgb="FFFF0000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indexed="31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9" fontId="1" fillId="0" borderId="0" applyFill="0" applyBorder="0" applyAlignment="0" applyProtection="0"/>
  </cellStyleXfs>
  <cellXfs count="64">
    <xf numFmtId="0" fontId="0" fillId="0" borderId="0" xfId="0"/>
    <xf numFmtId="0" fontId="2" fillId="0" borderId="0" xfId="0" applyFont="1"/>
    <xf numFmtId="0" fontId="2" fillId="2" borderId="1" xfId="1" applyFont="1" applyFill="1" applyBorder="1" applyAlignment="1">
      <alignment wrapText="1"/>
    </xf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wrapText="1"/>
    </xf>
    <xf numFmtId="0" fontId="2" fillId="0" borderId="5" xfId="1" applyFont="1" applyBorder="1"/>
    <xf numFmtId="0" fontId="1" fillId="0" borderId="5" xfId="1" applyBorder="1"/>
    <xf numFmtId="0" fontId="2" fillId="2" borderId="6" xfId="1" applyFont="1" applyFill="1" applyBorder="1" applyAlignment="1">
      <alignment wrapText="1"/>
    </xf>
    <xf numFmtId="4" fontId="2" fillId="0" borderId="6" xfId="1" applyNumberFormat="1" applyFont="1" applyBorder="1"/>
    <xf numFmtId="4" fontId="2" fillId="0" borderId="7" xfId="1" applyNumberFormat="1" applyFont="1" applyBorder="1"/>
    <xf numFmtId="0" fontId="1" fillId="0" borderId="8" xfId="1" applyBorder="1"/>
    <xf numFmtId="4" fontId="1" fillId="0" borderId="0" xfId="1" applyNumberFormat="1"/>
    <xf numFmtId="0" fontId="2" fillId="0" borderId="9" xfId="1" applyFont="1" applyBorder="1"/>
    <xf numFmtId="9" fontId="1" fillId="0" borderId="1" xfId="1" applyNumberFormat="1" applyBorder="1"/>
    <xf numFmtId="4" fontId="1" fillId="3" borderId="2" xfId="1" applyNumberFormat="1" applyFill="1" applyBorder="1"/>
    <xf numFmtId="0" fontId="2" fillId="0" borderId="10" xfId="1" applyFont="1" applyBorder="1"/>
    <xf numFmtId="10" fontId="1" fillId="0" borderId="11" xfId="2" applyNumberFormat="1" applyFill="1" applyBorder="1" applyAlignment="1" applyProtection="1"/>
    <xf numFmtId="4" fontId="1" fillId="3" borderId="12" xfId="1" applyNumberFormat="1" applyFill="1" applyBorder="1"/>
    <xf numFmtId="4" fontId="1" fillId="0" borderId="12" xfId="1" applyNumberFormat="1" applyBorder="1"/>
    <xf numFmtId="10" fontId="1" fillId="0" borderId="10" xfId="2" applyNumberFormat="1" applyFill="1" applyBorder="1" applyAlignment="1" applyProtection="1"/>
    <xf numFmtId="0" fontId="2" fillId="4" borderId="10" xfId="1" applyFont="1" applyFill="1" applyBorder="1"/>
    <xf numFmtId="10" fontId="1" fillId="2" borderId="11" xfId="1" applyNumberFormat="1" applyFill="1" applyBorder="1"/>
    <xf numFmtId="4" fontId="2" fillId="2" borderId="12" xfId="1" applyNumberFormat="1" applyFont="1" applyFill="1" applyBorder="1"/>
    <xf numFmtId="0" fontId="2" fillId="4" borderId="13" xfId="1" applyFont="1" applyFill="1" applyBorder="1"/>
    <xf numFmtId="10" fontId="1" fillId="2" borderId="6" xfId="1" applyNumberFormat="1" applyFill="1" applyBorder="1"/>
    <xf numFmtId="4" fontId="2" fillId="2" borderId="7" xfId="1" applyNumberFormat="1" applyFont="1" applyFill="1" applyBorder="1"/>
    <xf numFmtId="0" fontId="2" fillId="5" borderId="9" xfId="1" applyFont="1" applyFill="1" applyBorder="1"/>
    <xf numFmtId="9" fontId="1" fillId="2" borderId="11" xfId="1" applyNumberFormat="1" applyFill="1" applyBorder="1"/>
    <xf numFmtId="4" fontId="2" fillId="3" borderId="12" xfId="1" applyNumberFormat="1" applyFont="1" applyFill="1" applyBorder="1"/>
    <xf numFmtId="9" fontId="1" fillId="2" borderId="6" xfId="1" applyNumberFormat="1" applyFill="1" applyBorder="1"/>
    <xf numFmtId="4" fontId="4" fillId="0" borderId="0" xfId="0" applyNumberFormat="1" applyFont="1"/>
    <xf numFmtId="4" fontId="0" fillId="0" borderId="0" xfId="0" applyNumberFormat="1"/>
    <xf numFmtId="0" fontId="2" fillId="2" borderId="2" xfId="1" applyFont="1" applyFill="1" applyBorder="1" applyAlignment="1">
      <alignment wrapText="1"/>
    </xf>
    <xf numFmtId="0" fontId="2" fillId="2" borderId="14" xfId="1" applyFont="1" applyFill="1" applyBorder="1" applyAlignment="1">
      <alignment wrapText="1"/>
    </xf>
    <xf numFmtId="0" fontId="2" fillId="2" borderId="15" xfId="1" applyFont="1" applyFill="1" applyBorder="1" applyAlignment="1">
      <alignment wrapText="1"/>
    </xf>
    <xf numFmtId="0" fontId="0" fillId="0" borderId="17" xfId="0" applyBorder="1"/>
    <xf numFmtId="0" fontId="1" fillId="0" borderId="16" xfId="1" applyBorder="1"/>
    <xf numFmtId="4" fontId="2" fillId="0" borderId="18" xfId="1" applyNumberFormat="1" applyFont="1" applyBorder="1"/>
    <xf numFmtId="4" fontId="2" fillId="0" borderId="5" xfId="1" applyNumberFormat="1" applyFont="1" applyBorder="1"/>
    <xf numFmtId="0" fontId="2" fillId="0" borderId="17" xfId="0" applyFont="1" applyBorder="1"/>
    <xf numFmtId="9" fontId="2" fillId="0" borderId="1" xfId="1" applyNumberFormat="1" applyFont="1" applyBorder="1"/>
    <xf numFmtId="0" fontId="5" fillId="0" borderId="0" xfId="0" applyFont="1"/>
    <xf numFmtId="0" fontId="4" fillId="0" borderId="10" xfId="1" applyFont="1" applyBorder="1"/>
    <xf numFmtId="10" fontId="5" fillId="0" borderId="11" xfId="2" applyNumberFormat="1" applyFont="1" applyFill="1" applyBorder="1" applyAlignment="1" applyProtection="1"/>
    <xf numFmtId="10" fontId="5" fillId="0" borderId="10" xfId="2" applyNumberFormat="1" applyFont="1" applyFill="1" applyBorder="1" applyAlignment="1" applyProtection="1"/>
    <xf numFmtId="0" fontId="2" fillId="2" borderId="2" xfId="1" applyFont="1" applyFill="1" applyBorder="1" applyAlignment="1">
      <alignment horizontal="center" wrapText="1"/>
    </xf>
    <xf numFmtId="4" fontId="2" fillId="0" borderId="16" xfId="1" applyNumberFormat="1" applyFont="1" applyBorder="1"/>
    <xf numFmtId="4" fontId="2" fillId="6" borderId="4" xfId="1" applyNumberFormat="1" applyFont="1" applyFill="1" applyBorder="1" applyAlignment="1">
      <alignment wrapText="1"/>
    </xf>
    <xf numFmtId="0" fontId="2" fillId="6" borderId="4" xfId="1" applyFont="1" applyFill="1" applyBorder="1" applyAlignment="1">
      <alignment wrapText="1"/>
    </xf>
    <xf numFmtId="4" fontId="5" fillId="0" borderId="12" xfId="1" applyNumberFormat="1" applyFont="1" applyBorder="1"/>
    <xf numFmtId="4" fontId="2" fillId="0" borderId="17" xfId="0" applyNumberFormat="1" applyFont="1" applyBorder="1"/>
    <xf numFmtId="4" fontId="2" fillId="0" borderId="19" xfId="0" applyNumberFormat="1" applyFont="1" applyBorder="1"/>
    <xf numFmtId="0" fontId="0" fillId="7" borderId="0" xfId="0" applyFill="1"/>
    <xf numFmtId="0" fontId="2" fillId="7" borderId="10" xfId="1" applyFont="1" applyFill="1" applyBorder="1"/>
    <xf numFmtId="10" fontId="1" fillId="7" borderId="11" xfId="2" applyNumberFormat="1" applyFill="1" applyBorder="1" applyAlignment="1" applyProtection="1"/>
    <xf numFmtId="4" fontId="1" fillId="7" borderId="12" xfId="1" applyNumberFormat="1" applyFill="1" applyBorder="1"/>
    <xf numFmtId="10" fontId="1" fillId="7" borderId="10" xfId="2" applyNumberFormat="1" applyFill="1" applyBorder="1" applyAlignment="1" applyProtection="1"/>
    <xf numFmtId="0" fontId="4" fillId="7" borderId="10" xfId="1" applyFont="1" applyFill="1" applyBorder="1"/>
    <xf numFmtId="10" fontId="5" fillId="7" borderId="11" xfId="2" applyNumberFormat="1" applyFont="1" applyFill="1" applyBorder="1" applyAlignment="1" applyProtection="1"/>
    <xf numFmtId="4" fontId="5" fillId="7" borderId="12" xfId="1" applyNumberFormat="1" applyFont="1" applyFill="1" applyBorder="1"/>
    <xf numFmtId="10" fontId="5" fillId="7" borderId="10" xfId="2" applyNumberFormat="1" applyFont="1" applyFill="1" applyBorder="1" applyAlignment="1" applyProtection="1"/>
    <xf numFmtId="0" fontId="2" fillId="8" borderId="10" xfId="1" applyFont="1" applyFill="1" applyBorder="1"/>
    <xf numFmtId="10" fontId="1" fillId="7" borderId="11" xfId="1" applyNumberFormat="1" applyFill="1" applyBorder="1"/>
    <xf numFmtId="4" fontId="2" fillId="7" borderId="12" xfId="1" applyNumberFormat="1" applyFont="1" applyFill="1" applyBorder="1"/>
  </cellXfs>
  <cellStyles count="3">
    <cellStyle name="Normal" xfId="0" builtinId="0"/>
    <cellStyle name="Normal 2" xfId="1"/>
    <cellStyle name="Percent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7030A0"/>
  </sheetPr>
  <dimension ref="A2:M29"/>
  <sheetViews>
    <sheetView tabSelected="1" topLeftCell="E1" zoomScale="85" zoomScaleNormal="85" workbookViewId="0">
      <selection activeCell="E22" sqref="A22:XFD22"/>
    </sheetView>
  </sheetViews>
  <sheetFormatPr defaultRowHeight="12.5"/>
  <cols>
    <col min="1" max="1" width="12.6328125" hidden="1" customWidth="1"/>
    <col min="2" max="2" width="58.54296875" hidden="1" customWidth="1"/>
    <col min="3" max="3" width="8.90625" hidden="1" customWidth="1"/>
    <col min="4" max="4" width="37.453125" hidden="1" customWidth="1"/>
    <col min="5" max="5" width="17.6328125" customWidth="1"/>
    <col min="6" max="6" width="45.453125" customWidth="1"/>
    <col min="7" max="7" width="14.54296875" customWidth="1"/>
    <col min="8" max="8" width="22.1796875" customWidth="1"/>
    <col min="11" max="11" width="16.54296875" customWidth="1"/>
    <col min="257" max="257" width="12.6328125" customWidth="1"/>
    <col min="258" max="258" width="58.54296875" customWidth="1"/>
    <col min="260" max="260" width="37.453125" customWidth="1"/>
    <col min="261" max="261" width="17.6328125" customWidth="1"/>
    <col min="262" max="262" width="44" customWidth="1"/>
    <col min="263" max="263" width="14.54296875" customWidth="1"/>
    <col min="264" max="264" width="14.90625" bestFit="1" customWidth="1"/>
    <col min="267" max="267" width="16.54296875" customWidth="1"/>
    <col min="513" max="513" width="12.6328125" customWidth="1"/>
    <col min="514" max="514" width="58.54296875" customWidth="1"/>
    <col min="516" max="516" width="37.453125" customWidth="1"/>
    <col min="517" max="517" width="17.6328125" customWidth="1"/>
    <col min="518" max="518" width="44" customWidth="1"/>
    <col min="519" max="519" width="14.54296875" customWidth="1"/>
    <col min="520" max="520" width="14.90625" bestFit="1" customWidth="1"/>
    <col min="523" max="523" width="16.54296875" customWidth="1"/>
    <col min="769" max="769" width="12.6328125" customWidth="1"/>
    <col min="770" max="770" width="58.54296875" customWidth="1"/>
    <col min="772" max="772" width="37.453125" customWidth="1"/>
    <col min="773" max="773" width="17.6328125" customWidth="1"/>
    <col min="774" max="774" width="44" customWidth="1"/>
    <col min="775" max="775" width="14.54296875" customWidth="1"/>
    <col min="776" max="776" width="14.90625" bestFit="1" customWidth="1"/>
    <col min="779" max="779" width="16.54296875" customWidth="1"/>
    <col min="1025" max="1025" width="12.6328125" customWidth="1"/>
    <col min="1026" max="1026" width="58.54296875" customWidth="1"/>
    <col min="1028" max="1028" width="37.453125" customWidth="1"/>
    <col min="1029" max="1029" width="17.6328125" customWidth="1"/>
    <col min="1030" max="1030" width="44" customWidth="1"/>
    <col min="1031" max="1031" width="14.54296875" customWidth="1"/>
    <col min="1032" max="1032" width="14.90625" bestFit="1" customWidth="1"/>
    <col min="1035" max="1035" width="16.54296875" customWidth="1"/>
    <col min="1281" max="1281" width="12.6328125" customWidth="1"/>
    <col min="1282" max="1282" width="58.54296875" customWidth="1"/>
    <col min="1284" max="1284" width="37.453125" customWidth="1"/>
    <col min="1285" max="1285" width="17.6328125" customWidth="1"/>
    <col min="1286" max="1286" width="44" customWidth="1"/>
    <col min="1287" max="1287" width="14.54296875" customWidth="1"/>
    <col min="1288" max="1288" width="14.90625" bestFit="1" customWidth="1"/>
    <col min="1291" max="1291" width="16.54296875" customWidth="1"/>
    <col min="1537" max="1537" width="12.6328125" customWidth="1"/>
    <col min="1538" max="1538" width="58.54296875" customWidth="1"/>
    <col min="1540" max="1540" width="37.453125" customWidth="1"/>
    <col min="1541" max="1541" width="17.6328125" customWidth="1"/>
    <col min="1542" max="1542" width="44" customWidth="1"/>
    <col min="1543" max="1543" width="14.54296875" customWidth="1"/>
    <col min="1544" max="1544" width="14.90625" bestFit="1" customWidth="1"/>
    <col min="1547" max="1547" width="16.54296875" customWidth="1"/>
    <col min="1793" max="1793" width="12.6328125" customWidth="1"/>
    <col min="1794" max="1794" width="58.54296875" customWidth="1"/>
    <col min="1796" max="1796" width="37.453125" customWidth="1"/>
    <col min="1797" max="1797" width="17.6328125" customWidth="1"/>
    <col min="1798" max="1798" width="44" customWidth="1"/>
    <col min="1799" max="1799" width="14.54296875" customWidth="1"/>
    <col min="1800" max="1800" width="14.90625" bestFit="1" customWidth="1"/>
    <col min="1803" max="1803" width="16.54296875" customWidth="1"/>
    <col min="2049" max="2049" width="12.6328125" customWidth="1"/>
    <col min="2050" max="2050" width="58.54296875" customWidth="1"/>
    <col min="2052" max="2052" width="37.453125" customWidth="1"/>
    <col min="2053" max="2053" width="17.6328125" customWidth="1"/>
    <col min="2054" max="2054" width="44" customWidth="1"/>
    <col min="2055" max="2055" width="14.54296875" customWidth="1"/>
    <col min="2056" max="2056" width="14.90625" bestFit="1" customWidth="1"/>
    <col min="2059" max="2059" width="16.54296875" customWidth="1"/>
    <col min="2305" max="2305" width="12.6328125" customWidth="1"/>
    <col min="2306" max="2306" width="58.54296875" customWidth="1"/>
    <col min="2308" max="2308" width="37.453125" customWidth="1"/>
    <col min="2309" max="2309" width="17.6328125" customWidth="1"/>
    <col min="2310" max="2310" width="44" customWidth="1"/>
    <col min="2311" max="2311" width="14.54296875" customWidth="1"/>
    <col min="2312" max="2312" width="14.90625" bestFit="1" customWidth="1"/>
    <col min="2315" max="2315" width="16.54296875" customWidth="1"/>
    <col min="2561" max="2561" width="12.6328125" customWidth="1"/>
    <col min="2562" max="2562" width="58.54296875" customWidth="1"/>
    <col min="2564" max="2564" width="37.453125" customWidth="1"/>
    <col min="2565" max="2565" width="17.6328125" customWidth="1"/>
    <col min="2566" max="2566" width="44" customWidth="1"/>
    <col min="2567" max="2567" width="14.54296875" customWidth="1"/>
    <col min="2568" max="2568" width="14.90625" bestFit="1" customWidth="1"/>
    <col min="2571" max="2571" width="16.54296875" customWidth="1"/>
    <col min="2817" max="2817" width="12.6328125" customWidth="1"/>
    <col min="2818" max="2818" width="58.54296875" customWidth="1"/>
    <col min="2820" max="2820" width="37.453125" customWidth="1"/>
    <col min="2821" max="2821" width="17.6328125" customWidth="1"/>
    <col min="2822" max="2822" width="44" customWidth="1"/>
    <col min="2823" max="2823" width="14.54296875" customWidth="1"/>
    <col min="2824" max="2824" width="14.90625" bestFit="1" customWidth="1"/>
    <col min="2827" max="2827" width="16.54296875" customWidth="1"/>
    <col min="3073" max="3073" width="12.6328125" customWidth="1"/>
    <col min="3074" max="3074" width="58.54296875" customWidth="1"/>
    <col min="3076" max="3076" width="37.453125" customWidth="1"/>
    <col min="3077" max="3077" width="17.6328125" customWidth="1"/>
    <col min="3078" max="3078" width="44" customWidth="1"/>
    <col min="3079" max="3079" width="14.54296875" customWidth="1"/>
    <col min="3080" max="3080" width="14.90625" bestFit="1" customWidth="1"/>
    <col min="3083" max="3083" width="16.54296875" customWidth="1"/>
    <col min="3329" max="3329" width="12.6328125" customWidth="1"/>
    <col min="3330" max="3330" width="58.54296875" customWidth="1"/>
    <col min="3332" max="3332" width="37.453125" customWidth="1"/>
    <col min="3333" max="3333" width="17.6328125" customWidth="1"/>
    <col min="3334" max="3334" width="44" customWidth="1"/>
    <col min="3335" max="3335" width="14.54296875" customWidth="1"/>
    <col min="3336" max="3336" width="14.90625" bestFit="1" customWidth="1"/>
    <col min="3339" max="3339" width="16.54296875" customWidth="1"/>
    <col min="3585" max="3585" width="12.6328125" customWidth="1"/>
    <col min="3586" max="3586" width="58.54296875" customWidth="1"/>
    <col min="3588" max="3588" width="37.453125" customWidth="1"/>
    <col min="3589" max="3589" width="17.6328125" customWidth="1"/>
    <col min="3590" max="3590" width="44" customWidth="1"/>
    <col min="3591" max="3591" width="14.54296875" customWidth="1"/>
    <col min="3592" max="3592" width="14.90625" bestFit="1" customWidth="1"/>
    <col min="3595" max="3595" width="16.54296875" customWidth="1"/>
    <col min="3841" max="3841" width="12.6328125" customWidth="1"/>
    <col min="3842" max="3842" width="58.54296875" customWidth="1"/>
    <col min="3844" max="3844" width="37.453125" customWidth="1"/>
    <col min="3845" max="3845" width="17.6328125" customWidth="1"/>
    <col min="3846" max="3846" width="44" customWidth="1"/>
    <col min="3847" max="3847" width="14.54296875" customWidth="1"/>
    <col min="3848" max="3848" width="14.90625" bestFit="1" customWidth="1"/>
    <col min="3851" max="3851" width="16.54296875" customWidth="1"/>
    <col min="4097" max="4097" width="12.6328125" customWidth="1"/>
    <col min="4098" max="4098" width="58.54296875" customWidth="1"/>
    <col min="4100" max="4100" width="37.453125" customWidth="1"/>
    <col min="4101" max="4101" width="17.6328125" customWidth="1"/>
    <col min="4102" max="4102" width="44" customWidth="1"/>
    <col min="4103" max="4103" width="14.54296875" customWidth="1"/>
    <col min="4104" max="4104" width="14.90625" bestFit="1" customWidth="1"/>
    <col min="4107" max="4107" width="16.54296875" customWidth="1"/>
    <col min="4353" max="4353" width="12.6328125" customWidth="1"/>
    <col min="4354" max="4354" width="58.54296875" customWidth="1"/>
    <col min="4356" max="4356" width="37.453125" customWidth="1"/>
    <col min="4357" max="4357" width="17.6328125" customWidth="1"/>
    <col min="4358" max="4358" width="44" customWidth="1"/>
    <col min="4359" max="4359" width="14.54296875" customWidth="1"/>
    <col min="4360" max="4360" width="14.90625" bestFit="1" customWidth="1"/>
    <col min="4363" max="4363" width="16.54296875" customWidth="1"/>
    <col min="4609" max="4609" width="12.6328125" customWidth="1"/>
    <col min="4610" max="4610" width="58.54296875" customWidth="1"/>
    <col min="4612" max="4612" width="37.453125" customWidth="1"/>
    <col min="4613" max="4613" width="17.6328125" customWidth="1"/>
    <col min="4614" max="4614" width="44" customWidth="1"/>
    <col min="4615" max="4615" width="14.54296875" customWidth="1"/>
    <col min="4616" max="4616" width="14.90625" bestFit="1" customWidth="1"/>
    <col min="4619" max="4619" width="16.54296875" customWidth="1"/>
    <col min="4865" max="4865" width="12.6328125" customWidth="1"/>
    <col min="4866" max="4866" width="58.54296875" customWidth="1"/>
    <col min="4868" max="4868" width="37.453125" customWidth="1"/>
    <col min="4869" max="4869" width="17.6328125" customWidth="1"/>
    <col min="4870" max="4870" width="44" customWidth="1"/>
    <col min="4871" max="4871" width="14.54296875" customWidth="1"/>
    <col min="4872" max="4872" width="14.90625" bestFit="1" customWidth="1"/>
    <col min="4875" max="4875" width="16.54296875" customWidth="1"/>
    <col min="5121" max="5121" width="12.6328125" customWidth="1"/>
    <col min="5122" max="5122" width="58.54296875" customWidth="1"/>
    <col min="5124" max="5124" width="37.453125" customWidth="1"/>
    <col min="5125" max="5125" width="17.6328125" customWidth="1"/>
    <col min="5126" max="5126" width="44" customWidth="1"/>
    <col min="5127" max="5127" width="14.54296875" customWidth="1"/>
    <col min="5128" max="5128" width="14.90625" bestFit="1" customWidth="1"/>
    <col min="5131" max="5131" width="16.54296875" customWidth="1"/>
    <col min="5377" max="5377" width="12.6328125" customWidth="1"/>
    <col min="5378" max="5378" width="58.54296875" customWidth="1"/>
    <col min="5380" max="5380" width="37.453125" customWidth="1"/>
    <col min="5381" max="5381" width="17.6328125" customWidth="1"/>
    <col min="5382" max="5382" width="44" customWidth="1"/>
    <col min="5383" max="5383" width="14.54296875" customWidth="1"/>
    <col min="5384" max="5384" width="14.90625" bestFit="1" customWidth="1"/>
    <col min="5387" max="5387" width="16.54296875" customWidth="1"/>
    <col min="5633" max="5633" width="12.6328125" customWidth="1"/>
    <col min="5634" max="5634" width="58.54296875" customWidth="1"/>
    <col min="5636" max="5636" width="37.453125" customWidth="1"/>
    <col min="5637" max="5637" width="17.6328125" customWidth="1"/>
    <col min="5638" max="5638" width="44" customWidth="1"/>
    <col min="5639" max="5639" width="14.54296875" customWidth="1"/>
    <col min="5640" max="5640" width="14.90625" bestFit="1" customWidth="1"/>
    <col min="5643" max="5643" width="16.54296875" customWidth="1"/>
    <col min="5889" max="5889" width="12.6328125" customWidth="1"/>
    <col min="5890" max="5890" width="58.54296875" customWidth="1"/>
    <col min="5892" max="5892" width="37.453125" customWidth="1"/>
    <col min="5893" max="5893" width="17.6328125" customWidth="1"/>
    <col min="5894" max="5894" width="44" customWidth="1"/>
    <col min="5895" max="5895" width="14.54296875" customWidth="1"/>
    <col min="5896" max="5896" width="14.90625" bestFit="1" customWidth="1"/>
    <col min="5899" max="5899" width="16.54296875" customWidth="1"/>
    <col min="6145" max="6145" width="12.6328125" customWidth="1"/>
    <col min="6146" max="6146" width="58.54296875" customWidth="1"/>
    <col min="6148" max="6148" width="37.453125" customWidth="1"/>
    <col min="6149" max="6149" width="17.6328125" customWidth="1"/>
    <col min="6150" max="6150" width="44" customWidth="1"/>
    <col min="6151" max="6151" width="14.54296875" customWidth="1"/>
    <col min="6152" max="6152" width="14.90625" bestFit="1" customWidth="1"/>
    <col min="6155" max="6155" width="16.54296875" customWidth="1"/>
    <col min="6401" max="6401" width="12.6328125" customWidth="1"/>
    <col min="6402" max="6402" width="58.54296875" customWidth="1"/>
    <col min="6404" max="6404" width="37.453125" customWidth="1"/>
    <col min="6405" max="6405" width="17.6328125" customWidth="1"/>
    <col min="6406" max="6406" width="44" customWidth="1"/>
    <col min="6407" max="6407" width="14.54296875" customWidth="1"/>
    <col min="6408" max="6408" width="14.90625" bestFit="1" customWidth="1"/>
    <col min="6411" max="6411" width="16.54296875" customWidth="1"/>
    <col min="6657" max="6657" width="12.6328125" customWidth="1"/>
    <col min="6658" max="6658" width="58.54296875" customWidth="1"/>
    <col min="6660" max="6660" width="37.453125" customWidth="1"/>
    <col min="6661" max="6661" width="17.6328125" customWidth="1"/>
    <col min="6662" max="6662" width="44" customWidth="1"/>
    <col min="6663" max="6663" width="14.54296875" customWidth="1"/>
    <col min="6664" max="6664" width="14.90625" bestFit="1" customWidth="1"/>
    <col min="6667" max="6667" width="16.54296875" customWidth="1"/>
    <col min="6913" max="6913" width="12.6328125" customWidth="1"/>
    <col min="6914" max="6914" width="58.54296875" customWidth="1"/>
    <col min="6916" max="6916" width="37.453125" customWidth="1"/>
    <col min="6917" max="6917" width="17.6328125" customWidth="1"/>
    <col min="6918" max="6918" width="44" customWidth="1"/>
    <col min="6919" max="6919" width="14.54296875" customWidth="1"/>
    <col min="6920" max="6920" width="14.90625" bestFit="1" customWidth="1"/>
    <col min="6923" max="6923" width="16.54296875" customWidth="1"/>
    <col min="7169" max="7169" width="12.6328125" customWidth="1"/>
    <col min="7170" max="7170" width="58.54296875" customWidth="1"/>
    <col min="7172" max="7172" width="37.453125" customWidth="1"/>
    <col min="7173" max="7173" width="17.6328125" customWidth="1"/>
    <col min="7174" max="7174" width="44" customWidth="1"/>
    <col min="7175" max="7175" width="14.54296875" customWidth="1"/>
    <col min="7176" max="7176" width="14.90625" bestFit="1" customWidth="1"/>
    <col min="7179" max="7179" width="16.54296875" customWidth="1"/>
    <col min="7425" max="7425" width="12.6328125" customWidth="1"/>
    <col min="7426" max="7426" width="58.54296875" customWidth="1"/>
    <col min="7428" max="7428" width="37.453125" customWidth="1"/>
    <col min="7429" max="7429" width="17.6328125" customWidth="1"/>
    <col min="7430" max="7430" width="44" customWidth="1"/>
    <col min="7431" max="7431" width="14.54296875" customWidth="1"/>
    <col min="7432" max="7432" width="14.90625" bestFit="1" customWidth="1"/>
    <col min="7435" max="7435" width="16.54296875" customWidth="1"/>
    <col min="7681" max="7681" width="12.6328125" customWidth="1"/>
    <col min="7682" max="7682" width="58.54296875" customWidth="1"/>
    <col min="7684" max="7684" width="37.453125" customWidth="1"/>
    <col min="7685" max="7685" width="17.6328125" customWidth="1"/>
    <col min="7686" max="7686" width="44" customWidth="1"/>
    <col min="7687" max="7687" width="14.54296875" customWidth="1"/>
    <col min="7688" max="7688" width="14.90625" bestFit="1" customWidth="1"/>
    <col min="7691" max="7691" width="16.54296875" customWidth="1"/>
    <col min="7937" max="7937" width="12.6328125" customWidth="1"/>
    <col min="7938" max="7938" width="58.54296875" customWidth="1"/>
    <col min="7940" max="7940" width="37.453125" customWidth="1"/>
    <col min="7941" max="7941" width="17.6328125" customWidth="1"/>
    <col min="7942" max="7942" width="44" customWidth="1"/>
    <col min="7943" max="7943" width="14.54296875" customWidth="1"/>
    <col min="7944" max="7944" width="14.90625" bestFit="1" customWidth="1"/>
    <col min="7947" max="7947" width="16.54296875" customWidth="1"/>
    <col min="8193" max="8193" width="12.6328125" customWidth="1"/>
    <col min="8194" max="8194" width="58.54296875" customWidth="1"/>
    <col min="8196" max="8196" width="37.453125" customWidth="1"/>
    <col min="8197" max="8197" width="17.6328125" customWidth="1"/>
    <col min="8198" max="8198" width="44" customWidth="1"/>
    <col min="8199" max="8199" width="14.54296875" customWidth="1"/>
    <col min="8200" max="8200" width="14.90625" bestFit="1" customWidth="1"/>
    <col min="8203" max="8203" width="16.54296875" customWidth="1"/>
    <col min="8449" max="8449" width="12.6328125" customWidth="1"/>
    <col min="8450" max="8450" width="58.54296875" customWidth="1"/>
    <col min="8452" max="8452" width="37.453125" customWidth="1"/>
    <col min="8453" max="8453" width="17.6328125" customWidth="1"/>
    <col min="8454" max="8454" width="44" customWidth="1"/>
    <col min="8455" max="8455" width="14.54296875" customWidth="1"/>
    <col min="8456" max="8456" width="14.90625" bestFit="1" customWidth="1"/>
    <col min="8459" max="8459" width="16.54296875" customWidth="1"/>
    <col min="8705" max="8705" width="12.6328125" customWidth="1"/>
    <col min="8706" max="8706" width="58.54296875" customWidth="1"/>
    <col min="8708" max="8708" width="37.453125" customWidth="1"/>
    <col min="8709" max="8709" width="17.6328125" customWidth="1"/>
    <col min="8710" max="8710" width="44" customWidth="1"/>
    <col min="8711" max="8711" width="14.54296875" customWidth="1"/>
    <col min="8712" max="8712" width="14.90625" bestFit="1" customWidth="1"/>
    <col min="8715" max="8715" width="16.54296875" customWidth="1"/>
    <col min="8961" max="8961" width="12.6328125" customWidth="1"/>
    <col min="8962" max="8962" width="58.54296875" customWidth="1"/>
    <col min="8964" max="8964" width="37.453125" customWidth="1"/>
    <col min="8965" max="8965" width="17.6328125" customWidth="1"/>
    <col min="8966" max="8966" width="44" customWidth="1"/>
    <col min="8967" max="8967" width="14.54296875" customWidth="1"/>
    <col min="8968" max="8968" width="14.90625" bestFit="1" customWidth="1"/>
    <col min="8971" max="8971" width="16.54296875" customWidth="1"/>
    <col min="9217" max="9217" width="12.6328125" customWidth="1"/>
    <col min="9218" max="9218" width="58.54296875" customWidth="1"/>
    <col min="9220" max="9220" width="37.453125" customWidth="1"/>
    <col min="9221" max="9221" width="17.6328125" customWidth="1"/>
    <col min="9222" max="9222" width="44" customWidth="1"/>
    <col min="9223" max="9223" width="14.54296875" customWidth="1"/>
    <col min="9224" max="9224" width="14.90625" bestFit="1" customWidth="1"/>
    <col min="9227" max="9227" width="16.54296875" customWidth="1"/>
    <col min="9473" max="9473" width="12.6328125" customWidth="1"/>
    <col min="9474" max="9474" width="58.54296875" customWidth="1"/>
    <col min="9476" max="9476" width="37.453125" customWidth="1"/>
    <col min="9477" max="9477" width="17.6328125" customWidth="1"/>
    <col min="9478" max="9478" width="44" customWidth="1"/>
    <col min="9479" max="9479" width="14.54296875" customWidth="1"/>
    <col min="9480" max="9480" width="14.90625" bestFit="1" customWidth="1"/>
    <col min="9483" max="9483" width="16.54296875" customWidth="1"/>
    <col min="9729" max="9729" width="12.6328125" customWidth="1"/>
    <col min="9730" max="9730" width="58.54296875" customWidth="1"/>
    <col min="9732" max="9732" width="37.453125" customWidth="1"/>
    <col min="9733" max="9733" width="17.6328125" customWidth="1"/>
    <col min="9734" max="9734" width="44" customWidth="1"/>
    <col min="9735" max="9735" width="14.54296875" customWidth="1"/>
    <col min="9736" max="9736" width="14.90625" bestFit="1" customWidth="1"/>
    <col min="9739" max="9739" width="16.54296875" customWidth="1"/>
    <col min="9985" max="9985" width="12.6328125" customWidth="1"/>
    <col min="9986" max="9986" width="58.54296875" customWidth="1"/>
    <col min="9988" max="9988" width="37.453125" customWidth="1"/>
    <col min="9989" max="9989" width="17.6328125" customWidth="1"/>
    <col min="9990" max="9990" width="44" customWidth="1"/>
    <col min="9991" max="9991" width="14.54296875" customWidth="1"/>
    <col min="9992" max="9992" width="14.90625" bestFit="1" customWidth="1"/>
    <col min="9995" max="9995" width="16.54296875" customWidth="1"/>
    <col min="10241" max="10241" width="12.6328125" customWidth="1"/>
    <col min="10242" max="10242" width="58.54296875" customWidth="1"/>
    <col min="10244" max="10244" width="37.453125" customWidth="1"/>
    <col min="10245" max="10245" width="17.6328125" customWidth="1"/>
    <col min="10246" max="10246" width="44" customWidth="1"/>
    <col min="10247" max="10247" width="14.54296875" customWidth="1"/>
    <col min="10248" max="10248" width="14.90625" bestFit="1" customWidth="1"/>
    <col min="10251" max="10251" width="16.54296875" customWidth="1"/>
    <col min="10497" max="10497" width="12.6328125" customWidth="1"/>
    <col min="10498" max="10498" width="58.54296875" customWidth="1"/>
    <col min="10500" max="10500" width="37.453125" customWidth="1"/>
    <col min="10501" max="10501" width="17.6328125" customWidth="1"/>
    <col min="10502" max="10502" width="44" customWidth="1"/>
    <col min="10503" max="10503" width="14.54296875" customWidth="1"/>
    <col min="10504" max="10504" width="14.90625" bestFit="1" customWidth="1"/>
    <col min="10507" max="10507" width="16.54296875" customWidth="1"/>
    <col min="10753" max="10753" width="12.6328125" customWidth="1"/>
    <col min="10754" max="10754" width="58.54296875" customWidth="1"/>
    <col min="10756" max="10756" width="37.453125" customWidth="1"/>
    <col min="10757" max="10757" width="17.6328125" customWidth="1"/>
    <col min="10758" max="10758" width="44" customWidth="1"/>
    <col min="10759" max="10759" width="14.54296875" customWidth="1"/>
    <col min="10760" max="10760" width="14.90625" bestFit="1" customWidth="1"/>
    <col min="10763" max="10763" width="16.54296875" customWidth="1"/>
    <col min="11009" max="11009" width="12.6328125" customWidth="1"/>
    <col min="11010" max="11010" width="58.54296875" customWidth="1"/>
    <col min="11012" max="11012" width="37.453125" customWidth="1"/>
    <col min="11013" max="11013" width="17.6328125" customWidth="1"/>
    <col min="11014" max="11014" width="44" customWidth="1"/>
    <col min="11015" max="11015" width="14.54296875" customWidth="1"/>
    <col min="11016" max="11016" width="14.90625" bestFit="1" customWidth="1"/>
    <col min="11019" max="11019" width="16.54296875" customWidth="1"/>
    <col min="11265" max="11265" width="12.6328125" customWidth="1"/>
    <col min="11266" max="11266" width="58.54296875" customWidth="1"/>
    <col min="11268" max="11268" width="37.453125" customWidth="1"/>
    <col min="11269" max="11269" width="17.6328125" customWidth="1"/>
    <col min="11270" max="11270" width="44" customWidth="1"/>
    <col min="11271" max="11271" width="14.54296875" customWidth="1"/>
    <col min="11272" max="11272" width="14.90625" bestFit="1" customWidth="1"/>
    <col min="11275" max="11275" width="16.54296875" customWidth="1"/>
    <col min="11521" max="11521" width="12.6328125" customWidth="1"/>
    <col min="11522" max="11522" width="58.54296875" customWidth="1"/>
    <col min="11524" max="11524" width="37.453125" customWidth="1"/>
    <col min="11525" max="11525" width="17.6328125" customWidth="1"/>
    <col min="11526" max="11526" width="44" customWidth="1"/>
    <col min="11527" max="11527" width="14.54296875" customWidth="1"/>
    <col min="11528" max="11528" width="14.90625" bestFit="1" customWidth="1"/>
    <col min="11531" max="11531" width="16.54296875" customWidth="1"/>
    <col min="11777" max="11777" width="12.6328125" customWidth="1"/>
    <col min="11778" max="11778" width="58.54296875" customWidth="1"/>
    <col min="11780" max="11780" width="37.453125" customWidth="1"/>
    <col min="11781" max="11781" width="17.6328125" customWidth="1"/>
    <col min="11782" max="11782" width="44" customWidth="1"/>
    <col min="11783" max="11783" width="14.54296875" customWidth="1"/>
    <col min="11784" max="11784" width="14.90625" bestFit="1" customWidth="1"/>
    <col min="11787" max="11787" width="16.54296875" customWidth="1"/>
    <col min="12033" max="12033" width="12.6328125" customWidth="1"/>
    <col min="12034" max="12034" width="58.54296875" customWidth="1"/>
    <col min="12036" max="12036" width="37.453125" customWidth="1"/>
    <col min="12037" max="12037" width="17.6328125" customWidth="1"/>
    <col min="12038" max="12038" width="44" customWidth="1"/>
    <col min="12039" max="12039" width="14.54296875" customWidth="1"/>
    <col min="12040" max="12040" width="14.90625" bestFit="1" customWidth="1"/>
    <col min="12043" max="12043" width="16.54296875" customWidth="1"/>
    <col min="12289" max="12289" width="12.6328125" customWidth="1"/>
    <col min="12290" max="12290" width="58.54296875" customWidth="1"/>
    <col min="12292" max="12292" width="37.453125" customWidth="1"/>
    <col min="12293" max="12293" width="17.6328125" customWidth="1"/>
    <col min="12294" max="12294" width="44" customWidth="1"/>
    <col min="12295" max="12295" width="14.54296875" customWidth="1"/>
    <col min="12296" max="12296" width="14.90625" bestFit="1" customWidth="1"/>
    <col min="12299" max="12299" width="16.54296875" customWidth="1"/>
    <col min="12545" max="12545" width="12.6328125" customWidth="1"/>
    <col min="12546" max="12546" width="58.54296875" customWidth="1"/>
    <col min="12548" max="12548" width="37.453125" customWidth="1"/>
    <col min="12549" max="12549" width="17.6328125" customWidth="1"/>
    <col min="12550" max="12550" width="44" customWidth="1"/>
    <col min="12551" max="12551" width="14.54296875" customWidth="1"/>
    <col min="12552" max="12552" width="14.90625" bestFit="1" customWidth="1"/>
    <col min="12555" max="12555" width="16.54296875" customWidth="1"/>
    <col min="12801" max="12801" width="12.6328125" customWidth="1"/>
    <col min="12802" max="12802" width="58.54296875" customWidth="1"/>
    <col min="12804" max="12804" width="37.453125" customWidth="1"/>
    <col min="12805" max="12805" width="17.6328125" customWidth="1"/>
    <col min="12806" max="12806" width="44" customWidth="1"/>
    <col min="12807" max="12807" width="14.54296875" customWidth="1"/>
    <col min="12808" max="12808" width="14.90625" bestFit="1" customWidth="1"/>
    <col min="12811" max="12811" width="16.54296875" customWidth="1"/>
    <col min="13057" max="13057" width="12.6328125" customWidth="1"/>
    <col min="13058" max="13058" width="58.54296875" customWidth="1"/>
    <col min="13060" max="13060" width="37.453125" customWidth="1"/>
    <col min="13061" max="13061" width="17.6328125" customWidth="1"/>
    <col min="13062" max="13062" width="44" customWidth="1"/>
    <col min="13063" max="13063" width="14.54296875" customWidth="1"/>
    <col min="13064" max="13064" width="14.90625" bestFit="1" customWidth="1"/>
    <col min="13067" max="13067" width="16.54296875" customWidth="1"/>
    <col min="13313" max="13313" width="12.6328125" customWidth="1"/>
    <col min="13314" max="13314" width="58.54296875" customWidth="1"/>
    <col min="13316" max="13316" width="37.453125" customWidth="1"/>
    <col min="13317" max="13317" width="17.6328125" customWidth="1"/>
    <col min="13318" max="13318" width="44" customWidth="1"/>
    <col min="13319" max="13319" width="14.54296875" customWidth="1"/>
    <col min="13320" max="13320" width="14.90625" bestFit="1" customWidth="1"/>
    <col min="13323" max="13323" width="16.54296875" customWidth="1"/>
    <col min="13569" max="13569" width="12.6328125" customWidth="1"/>
    <col min="13570" max="13570" width="58.54296875" customWidth="1"/>
    <col min="13572" max="13572" width="37.453125" customWidth="1"/>
    <col min="13573" max="13573" width="17.6328125" customWidth="1"/>
    <col min="13574" max="13574" width="44" customWidth="1"/>
    <col min="13575" max="13575" width="14.54296875" customWidth="1"/>
    <col min="13576" max="13576" width="14.90625" bestFit="1" customWidth="1"/>
    <col min="13579" max="13579" width="16.54296875" customWidth="1"/>
    <col min="13825" max="13825" width="12.6328125" customWidth="1"/>
    <col min="13826" max="13826" width="58.54296875" customWidth="1"/>
    <col min="13828" max="13828" width="37.453125" customWidth="1"/>
    <col min="13829" max="13829" width="17.6328125" customWidth="1"/>
    <col min="13830" max="13830" width="44" customWidth="1"/>
    <col min="13831" max="13831" width="14.54296875" customWidth="1"/>
    <col min="13832" max="13832" width="14.90625" bestFit="1" customWidth="1"/>
    <col min="13835" max="13835" width="16.54296875" customWidth="1"/>
    <col min="14081" max="14081" width="12.6328125" customWidth="1"/>
    <col min="14082" max="14082" width="58.54296875" customWidth="1"/>
    <col min="14084" max="14084" width="37.453125" customWidth="1"/>
    <col min="14085" max="14085" width="17.6328125" customWidth="1"/>
    <col min="14086" max="14086" width="44" customWidth="1"/>
    <col min="14087" max="14087" width="14.54296875" customWidth="1"/>
    <col min="14088" max="14088" width="14.90625" bestFit="1" customWidth="1"/>
    <col min="14091" max="14091" width="16.54296875" customWidth="1"/>
    <col min="14337" max="14337" width="12.6328125" customWidth="1"/>
    <col min="14338" max="14338" width="58.54296875" customWidth="1"/>
    <col min="14340" max="14340" width="37.453125" customWidth="1"/>
    <col min="14341" max="14341" width="17.6328125" customWidth="1"/>
    <col min="14342" max="14342" width="44" customWidth="1"/>
    <col min="14343" max="14343" width="14.54296875" customWidth="1"/>
    <col min="14344" max="14344" width="14.90625" bestFit="1" customWidth="1"/>
    <col min="14347" max="14347" width="16.54296875" customWidth="1"/>
    <col min="14593" max="14593" width="12.6328125" customWidth="1"/>
    <col min="14594" max="14594" width="58.54296875" customWidth="1"/>
    <col min="14596" max="14596" width="37.453125" customWidth="1"/>
    <col min="14597" max="14597" width="17.6328125" customWidth="1"/>
    <col min="14598" max="14598" width="44" customWidth="1"/>
    <col min="14599" max="14599" width="14.54296875" customWidth="1"/>
    <col min="14600" max="14600" width="14.90625" bestFit="1" customWidth="1"/>
    <col min="14603" max="14603" width="16.54296875" customWidth="1"/>
    <col min="14849" max="14849" width="12.6328125" customWidth="1"/>
    <col min="14850" max="14850" width="58.54296875" customWidth="1"/>
    <col min="14852" max="14852" width="37.453125" customWidth="1"/>
    <col min="14853" max="14853" width="17.6328125" customWidth="1"/>
    <col min="14854" max="14854" width="44" customWidth="1"/>
    <col min="14855" max="14855" width="14.54296875" customWidth="1"/>
    <col min="14856" max="14856" width="14.90625" bestFit="1" customWidth="1"/>
    <col min="14859" max="14859" width="16.54296875" customWidth="1"/>
    <col min="15105" max="15105" width="12.6328125" customWidth="1"/>
    <col min="15106" max="15106" width="58.54296875" customWidth="1"/>
    <col min="15108" max="15108" width="37.453125" customWidth="1"/>
    <col min="15109" max="15109" width="17.6328125" customWidth="1"/>
    <col min="15110" max="15110" width="44" customWidth="1"/>
    <col min="15111" max="15111" width="14.54296875" customWidth="1"/>
    <col min="15112" max="15112" width="14.90625" bestFit="1" customWidth="1"/>
    <col min="15115" max="15115" width="16.54296875" customWidth="1"/>
    <col min="15361" max="15361" width="12.6328125" customWidth="1"/>
    <col min="15362" max="15362" width="58.54296875" customWidth="1"/>
    <col min="15364" max="15364" width="37.453125" customWidth="1"/>
    <col min="15365" max="15365" width="17.6328125" customWidth="1"/>
    <col min="15366" max="15366" width="44" customWidth="1"/>
    <col min="15367" max="15367" width="14.54296875" customWidth="1"/>
    <col min="15368" max="15368" width="14.90625" bestFit="1" customWidth="1"/>
    <col min="15371" max="15371" width="16.54296875" customWidth="1"/>
    <col min="15617" max="15617" width="12.6328125" customWidth="1"/>
    <col min="15618" max="15618" width="58.54296875" customWidth="1"/>
    <col min="15620" max="15620" width="37.453125" customWidth="1"/>
    <col min="15621" max="15621" width="17.6328125" customWidth="1"/>
    <col min="15622" max="15622" width="44" customWidth="1"/>
    <col min="15623" max="15623" width="14.54296875" customWidth="1"/>
    <col min="15624" max="15624" width="14.90625" bestFit="1" customWidth="1"/>
    <col min="15627" max="15627" width="16.54296875" customWidth="1"/>
    <col min="15873" max="15873" width="12.6328125" customWidth="1"/>
    <col min="15874" max="15874" width="58.54296875" customWidth="1"/>
    <col min="15876" max="15876" width="37.453125" customWidth="1"/>
    <col min="15877" max="15877" width="17.6328125" customWidth="1"/>
    <col min="15878" max="15878" width="44" customWidth="1"/>
    <col min="15879" max="15879" width="14.54296875" customWidth="1"/>
    <col min="15880" max="15880" width="14.90625" bestFit="1" customWidth="1"/>
    <col min="15883" max="15883" width="16.54296875" customWidth="1"/>
    <col min="16129" max="16129" width="12.6328125" customWidth="1"/>
    <col min="16130" max="16130" width="58.54296875" customWidth="1"/>
    <col min="16132" max="16132" width="37.453125" customWidth="1"/>
    <col min="16133" max="16133" width="17.6328125" customWidth="1"/>
    <col min="16134" max="16134" width="44" customWidth="1"/>
    <col min="16135" max="16135" width="14.54296875" customWidth="1"/>
    <col min="16136" max="16136" width="14.90625" bestFit="1" customWidth="1"/>
    <col min="16139" max="16139" width="16.54296875" customWidth="1"/>
  </cols>
  <sheetData>
    <row r="2" spans="1:8" ht="13" thickBot="1"/>
    <row r="3" spans="1:8" ht="55.75" customHeight="1">
      <c r="A3" s="1" t="s">
        <v>0</v>
      </c>
      <c r="B3" s="1"/>
      <c r="C3" s="1" t="s">
        <v>1</v>
      </c>
      <c r="F3" s="2" t="s">
        <v>51</v>
      </c>
      <c r="G3" s="2"/>
      <c r="H3" s="45" t="s">
        <v>58</v>
      </c>
    </row>
    <row r="4" spans="1:8" ht="30" customHeight="1">
      <c r="A4">
        <v>520000</v>
      </c>
      <c r="B4" t="s">
        <v>2</v>
      </c>
      <c r="C4">
        <v>450000</v>
      </c>
      <c r="D4" t="s">
        <v>3</v>
      </c>
      <c r="F4" s="3" t="s">
        <v>4</v>
      </c>
      <c r="G4" s="48">
        <v>450</v>
      </c>
      <c r="H4" s="5">
        <f>+G4</f>
        <v>450</v>
      </c>
    </row>
    <row r="5" spans="1:8" ht="30" customHeight="1">
      <c r="F5" s="3" t="s">
        <v>5</v>
      </c>
      <c r="G5" s="4"/>
      <c r="H5" s="6">
        <v>1.1834319529999999</v>
      </c>
    </row>
    <row r="6" spans="1:8" ht="18" customHeight="1" thickBot="1">
      <c r="F6" s="7" t="s">
        <v>6</v>
      </c>
      <c r="G6" s="8"/>
      <c r="H6" s="9">
        <f>H4*H5</f>
        <v>532.54437884999993</v>
      </c>
    </row>
    <row r="7" spans="1:8" ht="13" thickBot="1">
      <c r="F7" s="10"/>
      <c r="G7" s="10"/>
      <c r="H7" s="11"/>
    </row>
    <row r="8" spans="1:8" ht="13">
      <c r="A8">
        <v>520700</v>
      </c>
      <c r="B8" t="s">
        <v>7</v>
      </c>
      <c r="C8">
        <v>451000</v>
      </c>
      <c r="D8" t="s">
        <v>8</v>
      </c>
      <c r="F8" s="12" t="s">
        <v>9</v>
      </c>
      <c r="G8" s="13">
        <v>0</v>
      </c>
      <c r="H8" s="14">
        <f>H6*G8</f>
        <v>0</v>
      </c>
    </row>
    <row r="9" spans="1:8" ht="13">
      <c r="A9">
        <v>520810</v>
      </c>
      <c r="B9" t="s">
        <v>10</v>
      </c>
      <c r="C9">
        <v>452000</v>
      </c>
      <c r="D9" t="s">
        <v>11</v>
      </c>
      <c r="F9" s="15" t="s">
        <v>12</v>
      </c>
      <c r="G9" s="16">
        <v>0.15</v>
      </c>
      <c r="H9" s="17">
        <f>H6*G9</f>
        <v>79.881656827499981</v>
      </c>
    </row>
    <row r="10" spans="1:8" s="52" customFormat="1" ht="13">
      <c r="A10" s="52">
        <v>521010</v>
      </c>
      <c r="B10" s="52" t="s">
        <v>13</v>
      </c>
      <c r="C10" s="52">
        <v>453000</v>
      </c>
      <c r="D10" s="52" t="s">
        <v>14</v>
      </c>
      <c r="F10" s="53" t="s">
        <v>15</v>
      </c>
      <c r="G10" s="54">
        <v>5.5E-2</v>
      </c>
      <c r="H10" s="55">
        <f>H6*G10</f>
        <v>29.289940836749995</v>
      </c>
    </row>
    <row r="11" spans="1:8" ht="13">
      <c r="A11">
        <v>520820</v>
      </c>
      <c r="B11" t="s">
        <v>16</v>
      </c>
      <c r="C11">
        <v>452100</v>
      </c>
      <c r="D11" t="s">
        <v>17</v>
      </c>
      <c r="F11" s="15" t="s">
        <v>18</v>
      </c>
      <c r="G11" s="16">
        <v>0</v>
      </c>
      <c r="H11" s="17">
        <f>H6*G11</f>
        <v>0</v>
      </c>
    </row>
    <row r="12" spans="1:8" s="52" customFormat="1" ht="13">
      <c r="A12" s="52">
        <v>521020</v>
      </c>
      <c r="B12" s="52" t="s">
        <v>19</v>
      </c>
      <c r="C12" s="52">
        <v>453100</v>
      </c>
      <c r="D12" s="52" t="s">
        <v>20</v>
      </c>
      <c r="F12" s="53" t="s">
        <v>21</v>
      </c>
      <c r="G12" s="54">
        <v>0</v>
      </c>
      <c r="H12" s="55">
        <f>H6*G12</f>
        <v>0</v>
      </c>
    </row>
    <row r="13" spans="1:8" ht="13">
      <c r="A13">
        <v>520830</v>
      </c>
      <c r="B13" t="s">
        <v>22</v>
      </c>
      <c r="C13">
        <v>452200</v>
      </c>
      <c r="D13" t="s">
        <v>23</v>
      </c>
      <c r="F13" s="15" t="s">
        <v>24</v>
      </c>
      <c r="G13" s="16">
        <v>5.0000000000000001E-3</v>
      </c>
      <c r="H13" s="17">
        <f>H6*G13</f>
        <v>2.6627218942499997</v>
      </c>
    </row>
    <row r="14" spans="1:8" s="52" customFormat="1" ht="13">
      <c r="A14" s="52">
        <v>521030</v>
      </c>
      <c r="B14" s="52" t="s">
        <v>25</v>
      </c>
      <c r="C14" s="52">
        <v>453200</v>
      </c>
      <c r="D14" s="52" t="s">
        <v>26</v>
      </c>
      <c r="F14" s="53" t="s">
        <v>27</v>
      </c>
      <c r="G14" s="54">
        <v>5.0000000000000001E-3</v>
      </c>
      <c r="H14" s="55">
        <f>H6*G14</f>
        <v>2.6627218942499997</v>
      </c>
    </row>
    <row r="15" spans="1:8" s="52" customFormat="1" ht="13">
      <c r="A15" s="52">
        <v>521000</v>
      </c>
      <c r="B15" s="52" t="s">
        <v>28</v>
      </c>
      <c r="C15" s="52">
        <v>451001</v>
      </c>
      <c r="D15" s="52" t="s">
        <v>29</v>
      </c>
      <c r="F15" s="53" t="s">
        <v>30</v>
      </c>
      <c r="G15" s="56">
        <v>0</v>
      </c>
      <c r="H15" s="55">
        <f>H8*G15</f>
        <v>0</v>
      </c>
    </row>
    <row r="16" spans="1:8" s="52" customFormat="1" ht="13">
      <c r="A16" s="52">
        <v>521050</v>
      </c>
      <c r="B16" s="52" t="s">
        <v>31</v>
      </c>
      <c r="C16" s="52">
        <v>453303</v>
      </c>
      <c r="D16" s="52" t="s">
        <v>32</v>
      </c>
      <c r="F16" s="57" t="s">
        <v>33</v>
      </c>
      <c r="G16" s="58">
        <v>2.7000000000000001E-3</v>
      </c>
      <c r="H16" s="59">
        <f>H6*G16</f>
        <v>1.437869822895</v>
      </c>
    </row>
    <row r="17" spans="1:13" s="52" customFormat="1" ht="13">
      <c r="A17" s="52">
        <v>521040</v>
      </c>
      <c r="B17" s="52" t="s">
        <v>34</v>
      </c>
      <c r="C17" s="52">
        <v>453301</v>
      </c>
      <c r="D17" s="52" t="s">
        <v>35</v>
      </c>
      <c r="F17" s="53" t="s">
        <v>36</v>
      </c>
      <c r="G17" s="54">
        <v>2E-3</v>
      </c>
      <c r="H17" s="55">
        <f>H6*G17</f>
        <v>1.0650887576999999</v>
      </c>
    </row>
    <row r="18" spans="1:13" s="52" customFormat="1" ht="13">
      <c r="A18" s="52">
        <v>521051</v>
      </c>
      <c r="B18" s="52" t="s">
        <v>37</v>
      </c>
      <c r="C18" s="52">
        <v>453304</v>
      </c>
      <c r="D18" s="52" t="s">
        <v>38</v>
      </c>
      <c r="F18" s="57" t="s">
        <v>39</v>
      </c>
      <c r="G18" s="60">
        <v>2E-3</v>
      </c>
      <c r="H18" s="59">
        <f>H6*G18</f>
        <v>1.0650887576999999</v>
      </c>
    </row>
    <row r="19" spans="1:13" s="52" customFormat="1" ht="13">
      <c r="F19" s="53" t="s">
        <v>40</v>
      </c>
      <c r="G19" s="56">
        <v>0</v>
      </c>
      <c r="H19" s="55">
        <f>H6*G19</f>
        <v>0</v>
      </c>
    </row>
    <row r="20" spans="1:13" ht="13">
      <c r="F20" s="15" t="s">
        <v>41</v>
      </c>
      <c r="G20" s="19"/>
      <c r="H20" s="18">
        <v>0</v>
      </c>
    </row>
    <row r="21" spans="1:13" ht="13">
      <c r="F21" s="20" t="s">
        <v>42</v>
      </c>
      <c r="G21" s="21"/>
      <c r="H21" s="22">
        <f>H8+H9+H11+H13</f>
        <v>82.544378721749979</v>
      </c>
    </row>
    <row r="22" spans="1:13" s="52" customFormat="1" ht="13">
      <c r="F22" s="61" t="s">
        <v>43</v>
      </c>
      <c r="G22" s="62"/>
      <c r="H22" s="63">
        <f>H10+H12+H14+H15+H16+H17+H18+H19</f>
        <v>35.520710069294992</v>
      </c>
    </row>
    <row r="23" spans="1:13" ht="13.5" thickBot="1">
      <c r="F23" s="23" t="s">
        <v>44</v>
      </c>
      <c r="G23" s="24"/>
      <c r="H23" s="25">
        <f>H21+H22</f>
        <v>118.06508879104497</v>
      </c>
    </row>
    <row r="25" spans="1:13" ht="13" thickBot="1">
      <c r="F25" t="s">
        <v>45</v>
      </c>
    </row>
    <row r="26" spans="1:13" ht="13">
      <c r="F26" s="26" t="s">
        <v>46</v>
      </c>
      <c r="G26" s="27"/>
      <c r="H26" s="28">
        <f>H6-H21</f>
        <v>450.00000012824995</v>
      </c>
      <c r="M26" s="41"/>
    </row>
    <row r="27" spans="1:13" ht="13">
      <c r="F27" s="20" t="s">
        <v>47</v>
      </c>
      <c r="G27" s="27"/>
      <c r="H27" s="22">
        <f>H23</f>
        <v>118.06508879104497</v>
      </c>
    </row>
    <row r="28" spans="1:13" ht="13.5" thickBot="1">
      <c r="F28" s="23" t="s">
        <v>48</v>
      </c>
      <c r="G28" s="29"/>
      <c r="H28" s="25">
        <f>H26+H27</f>
        <v>568.06508891929491</v>
      </c>
      <c r="I28" s="30">
        <f>+H28-H16-H18</f>
        <v>565.56213033869994</v>
      </c>
    </row>
    <row r="29" spans="1:13" ht="13">
      <c r="J29" s="30"/>
      <c r="K29" s="3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7030A0"/>
  </sheetPr>
  <dimension ref="A2:N29"/>
  <sheetViews>
    <sheetView topLeftCell="E1" zoomScale="85" zoomScaleNormal="85" workbookViewId="0">
      <selection activeCell="H4" sqref="H4"/>
    </sheetView>
  </sheetViews>
  <sheetFormatPr defaultRowHeight="12.5"/>
  <cols>
    <col min="1" max="1" width="12.6328125" hidden="1" customWidth="1"/>
    <col min="2" max="2" width="58.54296875" hidden="1" customWidth="1"/>
    <col min="3" max="3" width="0" hidden="1" customWidth="1"/>
    <col min="4" max="4" width="37.453125" hidden="1" customWidth="1"/>
    <col min="5" max="5" width="22.54296875" customWidth="1"/>
    <col min="6" max="6" width="44" customWidth="1"/>
    <col min="7" max="7" width="14.54296875" customWidth="1"/>
    <col min="8" max="8" width="17.6328125" customWidth="1"/>
    <col min="10" max="10" width="18.1796875" customWidth="1"/>
    <col min="14" max="14" width="16.54296875" customWidth="1"/>
    <col min="258" max="258" width="12.6328125" customWidth="1"/>
    <col min="259" max="259" width="58.54296875" customWidth="1"/>
    <col min="261" max="261" width="37.453125" customWidth="1"/>
    <col min="262" max="262" width="44" customWidth="1"/>
    <col min="263" max="263" width="14.54296875" customWidth="1"/>
    <col min="264" max="264" width="14.90625" bestFit="1" customWidth="1"/>
    <col min="266" max="266" width="14.6328125" bestFit="1" customWidth="1"/>
    <col min="270" max="270" width="16.54296875" customWidth="1"/>
    <col min="514" max="514" width="12.6328125" customWidth="1"/>
    <col min="515" max="515" width="58.54296875" customWidth="1"/>
    <col min="517" max="517" width="37.453125" customWidth="1"/>
    <col min="518" max="518" width="44" customWidth="1"/>
    <col min="519" max="519" width="14.54296875" customWidth="1"/>
    <col min="520" max="520" width="14.90625" bestFit="1" customWidth="1"/>
    <col min="522" max="522" width="14.6328125" bestFit="1" customWidth="1"/>
    <col min="526" max="526" width="16.54296875" customWidth="1"/>
    <col min="770" max="770" width="12.6328125" customWidth="1"/>
    <col min="771" max="771" width="58.54296875" customWidth="1"/>
    <col min="773" max="773" width="37.453125" customWidth="1"/>
    <col min="774" max="774" width="44" customWidth="1"/>
    <col min="775" max="775" width="14.54296875" customWidth="1"/>
    <col min="776" max="776" width="14.90625" bestFit="1" customWidth="1"/>
    <col min="778" max="778" width="14.6328125" bestFit="1" customWidth="1"/>
    <col min="782" max="782" width="16.54296875" customWidth="1"/>
    <col min="1026" max="1026" width="12.6328125" customWidth="1"/>
    <col min="1027" max="1027" width="58.54296875" customWidth="1"/>
    <col min="1029" max="1029" width="37.453125" customWidth="1"/>
    <col min="1030" max="1030" width="44" customWidth="1"/>
    <col min="1031" max="1031" width="14.54296875" customWidth="1"/>
    <col min="1032" max="1032" width="14.90625" bestFit="1" customWidth="1"/>
    <col min="1034" max="1034" width="14.6328125" bestFit="1" customWidth="1"/>
    <col min="1038" max="1038" width="16.54296875" customWidth="1"/>
    <col min="1282" max="1282" width="12.6328125" customWidth="1"/>
    <col min="1283" max="1283" width="58.54296875" customWidth="1"/>
    <col min="1285" max="1285" width="37.453125" customWidth="1"/>
    <col min="1286" max="1286" width="44" customWidth="1"/>
    <col min="1287" max="1287" width="14.54296875" customWidth="1"/>
    <col min="1288" max="1288" width="14.90625" bestFit="1" customWidth="1"/>
    <col min="1290" max="1290" width="14.6328125" bestFit="1" customWidth="1"/>
    <col min="1294" max="1294" width="16.54296875" customWidth="1"/>
    <col min="1538" max="1538" width="12.6328125" customWidth="1"/>
    <col min="1539" max="1539" width="58.54296875" customWidth="1"/>
    <col min="1541" max="1541" width="37.453125" customWidth="1"/>
    <col min="1542" max="1542" width="44" customWidth="1"/>
    <col min="1543" max="1543" width="14.54296875" customWidth="1"/>
    <col min="1544" max="1544" width="14.90625" bestFit="1" customWidth="1"/>
    <col min="1546" max="1546" width="14.6328125" bestFit="1" customWidth="1"/>
    <col min="1550" max="1550" width="16.54296875" customWidth="1"/>
    <col min="1794" max="1794" width="12.6328125" customWidth="1"/>
    <col min="1795" max="1795" width="58.54296875" customWidth="1"/>
    <col min="1797" max="1797" width="37.453125" customWidth="1"/>
    <col min="1798" max="1798" width="44" customWidth="1"/>
    <col min="1799" max="1799" width="14.54296875" customWidth="1"/>
    <col min="1800" max="1800" width="14.90625" bestFit="1" customWidth="1"/>
    <col min="1802" max="1802" width="14.6328125" bestFit="1" customWidth="1"/>
    <col min="1806" max="1806" width="16.54296875" customWidth="1"/>
    <col min="2050" max="2050" width="12.6328125" customWidth="1"/>
    <col min="2051" max="2051" width="58.54296875" customWidth="1"/>
    <col min="2053" max="2053" width="37.453125" customWidth="1"/>
    <col min="2054" max="2054" width="44" customWidth="1"/>
    <col min="2055" max="2055" width="14.54296875" customWidth="1"/>
    <col min="2056" max="2056" width="14.90625" bestFit="1" customWidth="1"/>
    <col min="2058" max="2058" width="14.6328125" bestFit="1" customWidth="1"/>
    <col min="2062" max="2062" width="16.54296875" customWidth="1"/>
    <col min="2306" max="2306" width="12.6328125" customWidth="1"/>
    <col min="2307" max="2307" width="58.54296875" customWidth="1"/>
    <col min="2309" max="2309" width="37.453125" customWidth="1"/>
    <col min="2310" max="2310" width="44" customWidth="1"/>
    <col min="2311" max="2311" width="14.54296875" customWidth="1"/>
    <col min="2312" max="2312" width="14.90625" bestFit="1" customWidth="1"/>
    <col min="2314" max="2314" width="14.6328125" bestFit="1" customWidth="1"/>
    <col min="2318" max="2318" width="16.54296875" customWidth="1"/>
    <col min="2562" max="2562" width="12.6328125" customWidth="1"/>
    <col min="2563" max="2563" width="58.54296875" customWidth="1"/>
    <col min="2565" max="2565" width="37.453125" customWidth="1"/>
    <col min="2566" max="2566" width="44" customWidth="1"/>
    <col min="2567" max="2567" width="14.54296875" customWidth="1"/>
    <col min="2568" max="2568" width="14.90625" bestFit="1" customWidth="1"/>
    <col min="2570" max="2570" width="14.6328125" bestFit="1" customWidth="1"/>
    <col min="2574" max="2574" width="16.54296875" customWidth="1"/>
    <col min="2818" max="2818" width="12.6328125" customWidth="1"/>
    <col min="2819" max="2819" width="58.54296875" customWidth="1"/>
    <col min="2821" max="2821" width="37.453125" customWidth="1"/>
    <col min="2822" max="2822" width="44" customWidth="1"/>
    <col min="2823" max="2823" width="14.54296875" customWidth="1"/>
    <col min="2824" max="2824" width="14.90625" bestFit="1" customWidth="1"/>
    <col min="2826" max="2826" width="14.6328125" bestFit="1" customWidth="1"/>
    <col min="2830" max="2830" width="16.54296875" customWidth="1"/>
    <col min="3074" max="3074" width="12.6328125" customWidth="1"/>
    <col min="3075" max="3075" width="58.54296875" customWidth="1"/>
    <col min="3077" max="3077" width="37.453125" customWidth="1"/>
    <col min="3078" max="3078" width="44" customWidth="1"/>
    <col min="3079" max="3079" width="14.54296875" customWidth="1"/>
    <col min="3080" max="3080" width="14.90625" bestFit="1" customWidth="1"/>
    <col min="3082" max="3082" width="14.6328125" bestFit="1" customWidth="1"/>
    <col min="3086" max="3086" width="16.54296875" customWidth="1"/>
    <col min="3330" max="3330" width="12.6328125" customWidth="1"/>
    <col min="3331" max="3331" width="58.54296875" customWidth="1"/>
    <col min="3333" max="3333" width="37.453125" customWidth="1"/>
    <col min="3334" max="3334" width="44" customWidth="1"/>
    <col min="3335" max="3335" width="14.54296875" customWidth="1"/>
    <col min="3336" max="3336" width="14.90625" bestFit="1" customWidth="1"/>
    <col min="3338" max="3338" width="14.6328125" bestFit="1" customWidth="1"/>
    <col min="3342" max="3342" width="16.54296875" customWidth="1"/>
    <col min="3586" max="3586" width="12.6328125" customWidth="1"/>
    <col min="3587" max="3587" width="58.54296875" customWidth="1"/>
    <col min="3589" max="3589" width="37.453125" customWidth="1"/>
    <col min="3590" max="3590" width="44" customWidth="1"/>
    <col min="3591" max="3591" width="14.54296875" customWidth="1"/>
    <col min="3592" max="3592" width="14.90625" bestFit="1" customWidth="1"/>
    <col min="3594" max="3594" width="14.6328125" bestFit="1" customWidth="1"/>
    <col min="3598" max="3598" width="16.54296875" customWidth="1"/>
    <col min="3842" max="3842" width="12.6328125" customWidth="1"/>
    <col min="3843" max="3843" width="58.54296875" customWidth="1"/>
    <col min="3845" max="3845" width="37.453125" customWidth="1"/>
    <col min="3846" max="3846" width="44" customWidth="1"/>
    <col min="3847" max="3847" width="14.54296875" customWidth="1"/>
    <col min="3848" max="3848" width="14.90625" bestFit="1" customWidth="1"/>
    <col min="3850" max="3850" width="14.6328125" bestFit="1" customWidth="1"/>
    <col min="3854" max="3854" width="16.54296875" customWidth="1"/>
    <col min="4098" max="4098" width="12.6328125" customWidth="1"/>
    <col min="4099" max="4099" width="58.54296875" customWidth="1"/>
    <col min="4101" max="4101" width="37.453125" customWidth="1"/>
    <col min="4102" max="4102" width="44" customWidth="1"/>
    <col min="4103" max="4103" width="14.54296875" customWidth="1"/>
    <col min="4104" max="4104" width="14.90625" bestFit="1" customWidth="1"/>
    <col min="4106" max="4106" width="14.6328125" bestFit="1" customWidth="1"/>
    <col min="4110" max="4110" width="16.54296875" customWidth="1"/>
    <col min="4354" max="4354" width="12.6328125" customWidth="1"/>
    <col min="4355" max="4355" width="58.54296875" customWidth="1"/>
    <col min="4357" max="4357" width="37.453125" customWidth="1"/>
    <col min="4358" max="4358" width="44" customWidth="1"/>
    <col min="4359" max="4359" width="14.54296875" customWidth="1"/>
    <col min="4360" max="4360" width="14.90625" bestFit="1" customWidth="1"/>
    <col min="4362" max="4362" width="14.6328125" bestFit="1" customWidth="1"/>
    <col min="4366" max="4366" width="16.54296875" customWidth="1"/>
    <col min="4610" max="4610" width="12.6328125" customWidth="1"/>
    <col min="4611" max="4611" width="58.54296875" customWidth="1"/>
    <col min="4613" max="4613" width="37.453125" customWidth="1"/>
    <col min="4614" max="4614" width="44" customWidth="1"/>
    <col min="4615" max="4615" width="14.54296875" customWidth="1"/>
    <col min="4616" max="4616" width="14.90625" bestFit="1" customWidth="1"/>
    <col min="4618" max="4618" width="14.6328125" bestFit="1" customWidth="1"/>
    <col min="4622" max="4622" width="16.54296875" customWidth="1"/>
    <col min="4866" max="4866" width="12.6328125" customWidth="1"/>
    <col min="4867" max="4867" width="58.54296875" customWidth="1"/>
    <col min="4869" max="4869" width="37.453125" customWidth="1"/>
    <col min="4870" max="4870" width="44" customWidth="1"/>
    <col min="4871" max="4871" width="14.54296875" customWidth="1"/>
    <col min="4872" max="4872" width="14.90625" bestFit="1" customWidth="1"/>
    <col min="4874" max="4874" width="14.6328125" bestFit="1" customWidth="1"/>
    <col min="4878" max="4878" width="16.54296875" customWidth="1"/>
    <col min="5122" max="5122" width="12.6328125" customWidth="1"/>
    <col min="5123" max="5123" width="58.54296875" customWidth="1"/>
    <col min="5125" max="5125" width="37.453125" customWidth="1"/>
    <col min="5126" max="5126" width="44" customWidth="1"/>
    <col min="5127" max="5127" width="14.54296875" customWidth="1"/>
    <col min="5128" max="5128" width="14.90625" bestFit="1" customWidth="1"/>
    <col min="5130" max="5130" width="14.6328125" bestFit="1" customWidth="1"/>
    <col min="5134" max="5134" width="16.54296875" customWidth="1"/>
    <col min="5378" max="5378" width="12.6328125" customWidth="1"/>
    <col min="5379" max="5379" width="58.54296875" customWidth="1"/>
    <col min="5381" max="5381" width="37.453125" customWidth="1"/>
    <col min="5382" max="5382" width="44" customWidth="1"/>
    <col min="5383" max="5383" width="14.54296875" customWidth="1"/>
    <col min="5384" max="5384" width="14.90625" bestFit="1" customWidth="1"/>
    <col min="5386" max="5386" width="14.6328125" bestFit="1" customWidth="1"/>
    <col min="5390" max="5390" width="16.54296875" customWidth="1"/>
    <col min="5634" max="5634" width="12.6328125" customWidth="1"/>
    <col min="5635" max="5635" width="58.54296875" customWidth="1"/>
    <col min="5637" max="5637" width="37.453125" customWidth="1"/>
    <col min="5638" max="5638" width="44" customWidth="1"/>
    <col min="5639" max="5639" width="14.54296875" customWidth="1"/>
    <col min="5640" max="5640" width="14.90625" bestFit="1" customWidth="1"/>
    <col min="5642" max="5642" width="14.6328125" bestFit="1" customWidth="1"/>
    <col min="5646" max="5646" width="16.54296875" customWidth="1"/>
    <col min="5890" max="5890" width="12.6328125" customWidth="1"/>
    <col min="5891" max="5891" width="58.54296875" customWidth="1"/>
    <col min="5893" max="5893" width="37.453125" customWidth="1"/>
    <col min="5894" max="5894" width="44" customWidth="1"/>
    <col min="5895" max="5895" width="14.54296875" customWidth="1"/>
    <col min="5896" max="5896" width="14.90625" bestFit="1" customWidth="1"/>
    <col min="5898" max="5898" width="14.6328125" bestFit="1" customWidth="1"/>
    <col min="5902" max="5902" width="16.54296875" customWidth="1"/>
    <col min="6146" max="6146" width="12.6328125" customWidth="1"/>
    <col min="6147" max="6147" width="58.54296875" customWidth="1"/>
    <col min="6149" max="6149" width="37.453125" customWidth="1"/>
    <col min="6150" max="6150" width="44" customWidth="1"/>
    <col min="6151" max="6151" width="14.54296875" customWidth="1"/>
    <col min="6152" max="6152" width="14.90625" bestFit="1" customWidth="1"/>
    <col min="6154" max="6154" width="14.6328125" bestFit="1" customWidth="1"/>
    <col min="6158" max="6158" width="16.54296875" customWidth="1"/>
    <col min="6402" max="6402" width="12.6328125" customWidth="1"/>
    <col min="6403" max="6403" width="58.54296875" customWidth="1"/>
    <col min="6405" max="6405" width="37.453125" customWidth="1"/>
    <col min="6406" max="6406" width="44" customWidth="1"/>
    <col min="6407" max="6407" width="14.54296875" customWidth="1"/>
    <col min="6408" max="6408" width="14.90625" bestFit="1" customWidth="1"/>
    <col min="6410" max="6410" width="14.6328125" bestFit="1" customWidth="1"/>
    <col min="6414" max="6414" width="16.54296875" customWidth="1"/>
    <col min="6658" max="6658" width="12.6328125" customWidth="1"/>
    <col min="6659" max="6659" width="58.54296875" customWidth="1"/>
    <col min="6661" max="6661" width="37.453125" customWidth="1"/>
    <col min="6662" max="6662" width="44" customWidth="1"/>
    <col min="6663" max="6663" width="14.54296875" customWidth="1"/>
    <col min="6664" max="6664" width="14.90625" bestFit="1" customWidth="1"/>
    <col min="6666" max="6666" width="14.6328125" bestFit="1" customWidth="1"/>
    <col min="6670" max="6670" width="16.54296875" customWidth="1"/>
    <col min="6914" max="6914" width="12.6328125" customWidth="1"/>
    <col min="6915" max="6915" width="58.54296875" customWidth="1"/>
    <col min="6917" max="6917" width="37.453125" customWidth="1"/>
    <col min="6918" max="6918" width="44" customWidth="1"/>
    <col min="6919" max="6919" width="14.54296875" customWidth="1"/>
    <col min="6920" max="6920" width="14.90625" bestFit="1" customWidth="1"/>
    <col min="6922" max="6922" width="14.6328125" bestFit="1" customWidth="1"/>
    <col min="6926" max="6926" width="16.54296875" customWidth="1"/>
    <col min="7170" max="7170" width="12.6328125" customWidth="1"/>
    <col min="7171" max="7171" width="58.54296875" customWidth="1"/>
    <col min="7173" max="7173" width="37.453125" customWidth="1"/>
    <col min="7174" max="7174" width="44" customWidth="1"/>
    <col min="7175" max="7175" width="14.54296875" customWidth="1"/>
    <col min="7176" max="7176" width="14.90625" bestFit="1" customWidth="1"/>
    <col min="7178" max="7178" width="14.6328125" bestFit="1" customWidth="1"/>
    <col min="7182" max="7182" width="16.54296875" customWidth="1"/>
    <col min="7426" max="7426" width="12.6328125" customWidth="1"/>
    <col min="7427" max="7427" width="58.54296875" customWidth="1"/>
    <col min="7429" max="7429" width="37.453125" customWidth="1"/>
    <col min="7430" max="7430" width="44" customWidth="1"/>
    <col min="7431" max="7431" width="14.54296875" customWidth="1"/>
    <col min="7432" max="7432" width="14.90625" bestFit="1" customWidth="1"/>
    <col min="7434" max="7434" width="14.6328125" bestFit="1" customWidth="1"/>
    <col min="7438" max="7438" width="16.54296875" customWidth="1"/>
    <col min="7682" max="7682" width="12.6328125" customWidth="1"/>
    <col min="7683" max="7683" width="58.54296875" customWidth="1"/>
    <col min="7685" max="7685" width="37.453125" customWidth="1"/>
    <col min="7686" max="7686" width="44" customWidth="1"/>
    <col min="7687" max="7687" width="14.54296875" customWidth="1"/>
    <col min="7688" max="7688" width="14.90625" bestFit="1" customWidth="1"/>
    <col min="7690" max="7690" width="14.6328125" bestFit="1" customWidth="1"/>
    <col min="7694" max="7694" width="16.54296875" customWidth="1"/>
    <col min="7938" max="7938" width="12.6328125" customWidth="1"/>
    <col min="7939" max="7939" width="58.54296875" customWidth="1"/>
    <col min="7941" max="7941" width="37.453125" customWidth="1"/>
    <col min="7942" max="7942" width="44" customWidth="1"/>
    <col min="7943" max="7943" width="14.54296875" customWidth="1"/>
    <col min="7944" max="7944" width="14.90625" bestFit="1" customWidth="1"/>
    <col min="7946" max="7946" width="14.6328125" bestFit="1" customWidth="1"/>
    <col min="7950" max="7950" width="16.54296875" customWidth="1"/>
    <col min="8194" max="8194" width="12.6328125" customWidth="1"/>
    <col min="8195" max="8195" width="58.54296875" customWidth="1"/>
    <col min="8197" max="8197" width="37.453125" customWidth="1"/>
    <col min="8198" max="8198" width="44" customWidth="1"/>
    <col min="8199" max="8199" width="14.54296875" customWidth="1"/>
    <col min="8200" max="8200" width="14.90625" bestFit="1" customWidth="1"/>
    <col min="8202" max="8202" width="14.6328125" bestFit="1" customWidth="1"/>
    <col min="8206" max="8206" width="16.54296875" customWidth="1"/>
    <col min="8450" max="8450" width="12.6328125" customWidth="1"/>
    <col min="8451" max="8451" width="58.54296875" customWidth="1"/>
    <col min="8453" max="8453" width="37.453125" customWidth="1"/>
    <col min="8454" max="8454" width="44" customWidth="1"/>
    <col min="8455" max="8455" width="14.54296875" customWidth="1"/>
    <col min="8456" max="8456" width="14.90625" bestFit="1" customWidth="1"/>
    <col min="8458" max="8458" width="14.6328125" bestFit="1" customWidth="1"/>
    <col min="8462" max="8462" width="16.54296875" customWidth="1"/>
    <col min="8706" max="8706" width="12.6328125" customWidth="1"/>
    <col min="8707" max="8707" width="58.54296875" customWidth="1"/>
    <col min="8709" max="8709" width="37.453125" customWidth="1"/>
    <col min="8710" max="8710" width="44" customWidth="1"/>
    <col min="8711" max="8711" width="14.54296875" customWidth="1"/>
    <col min="8712" max="8712" width="14.90625" bestFit="1" customWidth="1"/>
    <col min="8714" max="8714" width="14.6328125" bestFit="1" customWidth="1"/>
    <col min="8718" max="8718" width="16.54296875" customWidth="1"/>
    <col min="8962" max="8962" width="12.6328125" customWidth="1"/>
    <col min="8963" max="8963" width="58.54296875" customWidth="1"/>
    <col min="8965" max="8965" width="37.453125" customWidth="1"/>
    <col min="8966" max="8966" width="44" customWidth="1"/>
    <col min="8967" max="8967" width="14.54296875" customWidth="1"/>
    <col min="8968" max="8968" width="14.90625" bestFit="1" customWidth="1"/>
    <col min="8970" max="8970" width="14.6328125" bestFit="1" customWidth="1"/>
    <col min="8974" max="8974" width="16.54296875" customWidth="1"/>
    <col min="9218" max="9218" width="12.6328125" customWidth="1"/>
    <col min="9219" max="9219" width="58.54296875" customWidth="1"/>
    <col min="9221" max="9221" width="37.453125" customWidth="1"/>
    <col min="9222" max="9222" width="44" customWidth="1"/>
    <col min="9223" max="9223" width="14.54296875" customWidth="1"/>
    <col min="9224" max="9224" width="14.90625" bestFit="1" customWidth="1"/>
    <col min="9226" max="9226" width="14.6328125" bestFit="1" customWidth="1"/>
    <col min="9230" max="9230" width="16.54296875" customWidth="1"/>
    <col min="9474" max="9474" width="12.6328125" customWidth="1"/>
    <col min="9475" max="9475" width="58.54296875" customWidth="1"/>
    <col min="9477" max="9477" width="37.453125" customWidth="1"/>
    <col min="9478" max="9478" width="44" customWidth="1"/>
    <col min="9479" max="9479" width="14.54296875" customWidth="1"/>
    <col min="9480" max="9480" width="14.90625" bestFit="1" customWidth="1"/>
    <col min="9482" max="9482" width="14.6328125" bestFit="1" customWidth="1"/>
    <col min="9486" max="9486" width="16.54296875" customWidth="1"/>
    <col min="9730" max="9730" width="12.6328125" customWidth="1"/>
    <col min="9731" max="9731" width="58.54296875" customWidth="1"/>
    <col min="9733" max="9733" width="37.453125" customWidth="1"/>
    <col min="9734" max="9734" width="44" customWidth="1"/>
    <col min="9735" max="9735" width="14.54296875" customWidth="1"/>
    <col min="9736" max="9736" width="14.90625" bestFit="1" customWidth="1"/>
    <col min="9738" max="9738" width="14.6328125" bestFit="1" customWidth="1"/>
    <col min="9742" max="9742" width="16.54296875" customWidth="1"/>
    <col min="9986" max="9986" width="12.6328125" customWidth="1"/>
    <col min="9987" max="9987" width="58.54296875" customWidth="1"/>
    <col min="9989" max="9989" width="37.453125" customWidth="1"/>
    <col min="9990" max="9990" width="44" customWidth="1"/>
    <col min="9991" max="9991" width="14.54296875" customWidth="1"/>
    <col min="9992" max="9992" width="14.90625" bestFit="1" customWidth="1"/>
    <col min="9994" max="9994" width="14.6328125" bestFit="1" customWidth="1"/>
    <col min="9998" max="9998" width="16.54296875" customWidth="1"/>
    <col min="10242" max="10242" width="12.6328125" customWidth="1"/>
    <col min="10243" max="10243" width="58.54296875" customWidth="1"/>
    <col min="10245" max="10245" width="37.453125" customWidth="1"/>
    <col min="10246" max="10246" width="44" customWidth="1"/>
    <col min="10247" max="10247" width="14.54296875" customWidth="1"/>
    <col min="10248" max="10248" width="14.90625" bestFit="1" customWidth="1"/>
    <col min="10250" max="10250" width="14.6328125" bestFit="1" customWidth="1"/>
    <col min="10254" max="10254" width="16.54296875" customWidth="1"/>
    <col min="10498" max="10498" width="12.6328125" customWidth="1"/>
    <col min="10499" max="10499" width="58.54296875" customWidth="1"/>
    <col min="10501" max="10501" width="37.453125" customWidth="1"/>
    <col min="10502" max="10502" width="44" customWidth="1"/>
    <col min="10503" max="10503" width="14.54296875" customWidth="1"/>
    <col min="10504" max="10504" width="14.90625" bestFit="1" customWidth="1"/>
    <col min="10506" max="10506" width="14.6328125" bestFit="1" customWidth="1"/>
    <col min="10510" max="10510" width="16.54296875" customWidth="1"/>
    <col min="10754" max="10754" width="12.6328125" customWidth="1"/>
    <col min="10755" max="10755" width="58.54296875" customWidth="1"/>
    <col min="10757" max="10757" width="37.453125" customWidth="1"/>
    <col min="10758" max="10758" width="44" customWidth="1"/>
    <col min="10759" max="10759" width="14.54296875" customWidth="1"/>
    <col min="10760" max="10760" width="14.90625" bestFit="1" customWidth="1"/>
    <col min="10762" max="10762" width="14.6328125" bestFit="1" customWidth="1"/>
    <col min="10766" max="10766" width="16.54296875" customWidth="1"/>
    <col min="11010" max="11010" width="12.6328125" customWidth="1"/>
    <col min="11011" max="11011" width="58.54296875" customWidth="1"/>
    <col min="11013" max="11013" width="37.453125" customWidth="1"/>
    <col min="11014" max="11014" width="44" customWidth="1"/>
    <col min="11015" max="11015" width="14.54296875" customWidth="1"/>
    <col min="11016" max="11016" width="14.90625" bestFit="1" customWidth="1"/>
    <col min="11018" max="11018" width="14.6328125" bestFit="1" customWidth="1"/>
    <col min="11022" max="11022" width="16.54296875" customWidth="1"/>
    <col min="11266" max="11266" width="12.6328125" customWidth="1"/>
    <col min="11267" max="11267" width="58.54296875" customWidth="1"/>
    <col min="11269" max="11269" width="37.453125" customWidth="1"/>
    <col min="11270" max="11270" width="44" customWidth="1"/>
    <col min="11271" max="11271" width="14.54296875" customWidth="1"/>
    <col min="11272" max="11272" width="14.90625" bestFit="1" customWidth="1"/>
    <col min="11274" max="11274" width="14.6328125" bestFit="1" customWidth="1"/>
    <col min="11278" max="11278" width="16.54296875" customWidth="1"/>
    <col min="11522" max="11522" width="12.6328125" customWidth="1"/>
    <col min="11523" max="11523" width="58.54296875" customWidth="1"/>
    <col min="11525" max="11525" width="37.453125" customWidth="1"/>
    <col min="11526" max="11526" width="44" customWidth="1"/>
    <col min="11527" max="11527" width="14.54296875" customWidth="1"/>
    <col min="11528" max="11528" width="14.90625" bestFit="1" customWidth="1"/>
    <col min="11530" max="11530" width="14.6328125" bestFit="1" customWidth="1"/>
    <col min="11534" max="11534" width="16.54296875" customWidth="1"/>
    <col min="11778" max="11778" width="12.6328125" customWidth="1"/>
    <col min="11779" max="11779" width="58.54296875" customWidth="1"/>
    <col min="11781" max="11781" width="37.453125" customWidth="1"/>
    <col min="11782" max="11782" width="44" customWidth="1"/>
    <col min="11783" max="11783" width="14.54296875" customWidth="1"/>
    <col min="11784" max="11784" width="14.90625" bestFit="1" customWidth="1"/>
    <col min="11786" max="11786" width="14.6328125" bestFit="1" customWidth="1"/>
    <col min="11790" max="11790" width="16.54296875" customWidth="1"/>
    <col min="12034" max="12034" width="12.6328125" customWidth="1"/>
    <col min="12035" max="12035" width="58.54296875" customWidth="1"/>
    <col min="12037" max="12037" width="37.453125" customWidth="1"/>
    <col min="12038" max="12038" width="44" customWidth="1"/>
    <col min="12039" max="12039" width="14.54296875" customWidth="1"/>
    <col min="12040" max="12040" width="14.90625" bestFit="1" customWidth="1"/>
    <col min="12042" max="12042" width="14.6328125" bestFit="1" customWidth="1"/>
    <col min="12046" max="12046" width="16.54296875" customWidth="1"/>
    <col min="12290" max="12290" width="12.6328125" customWidth="1"/>
    <col min="12291" max="12291" width="58.54296875" customWidth="1"/>
    <col min="12293" max="12293" width="37.453125" customWidth="1"/>
    <col min="12294" max="12294" width="44" customWidth="1"/>
    <col min="12295" max="12295" width="14.54296875" customWidth="1"/>
    <col min="12296" max="12296" width="14.90625" bestFit="1" customWidth="1"/>
    <col min="12298" max="12298" width="14.6328125" bestFit="1" customWidth="1"/>
    <col min="12302" max="12302" width="16.54296875" customWidth="1"/>
    <col min="12546" max="12546" width="12.6328125" customWidth="1"/>
    <col min="12547" max="12547" width="58.54296875" customWidth="1"/>
    <col min="12549" max="12549" width="37.453125" customWidth="1"/>
    <col min="12550" max="12550" width="44" customWidth="1"/>
    <col min="12551" max="12551" width="14.54296875" customWidth="1"/>
    <col min="12552" max="12552" width="14.90625" bestFit="1" customWidth="1"/>
    <col min="12554" max="12554" width="14.6328125" bestFit="1" customWidth="1"/>
    <col min="12558" max="12558" width="16.54296875" customWidth="1"/>
    <col min="12802" max="12802" width="12.6328125" customWidth="1"/>
    <col min="12803" max="12803" width="58.54296875" customWidth="1"/>
    <col min="12805" max="12805" width="37.453125" customWidth="1"/>
    <col min="12806" max="12806" width="44" customWidth="1"/>
    <col min="12807" max="12807" width="14.54296875" customWidth="1"/>
    <col min="12808" max="12808" width="14.90625" bestFit="1" customWidth="1"/>
    <col min="12810" max="12810" width="14.6328125" bestFit="1" customWidth="1"/>
    <col min="12814" max="12814" width="16.54296875" customWidth="1"/>
    <col min="13058" max="13058" width="12.6328125" customWidth="1"/>
    <col min="13059" max="13059" width="58.54296875" customWidth="1"/>
    <col min="13061" max="13061" width="37.453125" customWidth="1"/>
    <col min="13062" max="13062" width="44" customWidth="1"/>
    <col min="13063" max="13063" width="14.54296875" customWidth="1"/>
    <col min="13064" max="13064" width="14.90625" bestFit="1" customWidth="1"/>
    <col min="13066" max="13066" width="14.6328125" bestFit="1" customWidth="1"/>
    <col min="13070" max="13070" width="16.54296875" customWidth="1"/>
    <col min="13314" max="13314" width="12.6328125" customWidth="1"/>
    <col min="13315" max="13315" width="58.54296875" customWidth="1"/>
    <col min="13317" max="13317" width="37.453125" customWidth="1"/>
    <col min="13318" max="13318" width="44" customWidth="1"/>
    <col min="13319" max="13319" width="14.54296875" customWidth="1"/>
    <col min="13320" max="13320" width="14.90625" bestFit="1" customWidth="1"/>
    <col min="13322" max="13322" width="14.6328125" bestFit="1" customWidth="1"/>
    <col min="13326" max="13326" width="16.54296875" customWidth="1"/>
    <col min="13570" max="13570" width="12.6328125" customWidth="1"/>
    <col min="13571" max="13571" width="58.54296875" customWidth="1"/>
    <col min="13573" max="13573" width="37.453125" customWidth="1"/>
    <col min="13574" max="13574" width="44" customWidth="1"/>
    <col min="13575" max="13575" width="14.54296875" customWidth="1"/>
    <col min="13576" max="13576" width="14.90625" bestFit="1" customWidth="1"/>
    <col min="13578" max="13578" width="14.6328125" bestFit="1" customWidth="1"/>
    <col min="13582" max="13582" width="16.54296875" customWidth="1"/>
    <col min="13826" max="13826" width="12.6328125" customWidth="1"/>
    <col min="13827" max="13827" width="58.54296875" customWidth="1"/>
    <col min="13829" max="13829" width="37.453125" customWidth="1"/>
    <col min="13830" max="13830" width="44" customWidth="1"/>
    <col min="13831" max="13831" width="14.54296875" customWidth="1"/>
    <col min="13832" max="13832" width="14.90625" bestFit="1" customWidth="1"/>
    <col min="13834" max="13834" width="14.6328125" bestFit="1" customWidth="1"/>
    <col min="13838" max="13838" width="16.54296875" customWidth="1"/>
    <col min="14082" max="14082" width="12.6328125" customWidth="1"/>
    <col min="14083" max="14083" width="58.54296875" customWidth="1"/>
    <col min="14085" max="14085" width="37.453125" customWidth="1"/>
    <col min="14086" max="14086" width="44" customWidth="1"/>
    <col min="14087" max="14087" width="14.54296875" customWidth="1"/>
    <col min="14088" max="14088" width="14.90625" bestFit="1" customWidth="1"/>
    <col min="14090" max="14090" width="14.6328125" bestFit="1" customWidth="1"/>
    <col min="14094" max="14094" width="16.54296875" customWidth="1"/>
    <col min="14338" max="14338" width="12.6328125" customWidth="1"/>
    <col min="14339" max="14339" width="58.54296875" customWidth="1"/>
    <col min="14341" max="14341" width="37.453125" customWidth="1"/>
    <col min="14342" max="14342" width="44" customWidth="1"/>
    <col min="14343" max="14343" width="14.54296875" customWidth="1"/>
    <col min="14344" max="14344" width="14.90625" bestFit="1" customWidth="1"/>
    <col min="14346" max="14346" width="14.6328125" bestFit="1" customWidth="1"/>
    <col min="14350" max="14350" width="16.54296875" customWidth="1"/>
    <col min="14594" max="14594" width="12.6328125" customWidth="1"/>
    <col min="14595" max="14595" width="58.54296875" customWidth="1"/>
    <col min="14597" max="14597" width="37.453125" customWidth="1"/>
    <col min="14598" max="14598" width="44" customWidth="1"/>
    <col min="14599" max="14599" width="14.54296875" customWidth="1"/>
    <col min="14600" max="14600" width="14.90625" bestFit="1" customWidth="1"/>
    <col min="14602" max="14602" width="14.6328125" bestFit="1" customWidth="1"/>
    <col min="14606" max="14606" width="16.54296875" customWidth="1"/>
    <col min="14850" max="14850" width="12.6328125" customWidth="1"/>
    <col min="14851" max="14851" width="58.54296875" customWidth="1"/>
    <col min="14853" max="14853" width="37.453125" customWidth="1"/>
    <col min="14854" max="14854" width="44" customWidth="1"/>
    <col min="14855" max="14855" width="14.54296875" customWidth="1"/>
    <col min="14856" max="14856" width="14.90625" bestFit="1" customWidth="1"/>
    <col min="14858" max="14858" width="14.6328125" bestFit="1" customWidth="1"/>
    <col min="14862" max="14862" width="16.54296875" customWidth="1"/>
    <col min="15106" max="15106" width="12.6328125" customWidth="1"/>
    <col min="15107" max="15107" width="58.54296875" customWidth="1"/>
    <col min="15109" max="15109" width="37.453125" customWidth="1"/>
    <col min="15110" max="15110" width="44" customWidth="1"/>
    <col min="15111" max="15111" width="14.54296875" customWidth="1"/>
    <col min="15112" max="15112" width="14.90625" bestFit="1" customWidth="1"/>
    <col min="15114" max="15114" width="14.6328125" bestFit="1" customWidth="1"/>
    <col min="15118" max="15118" width="16.54296875" customWidth="1"/>
    <col min="15362" max="15362" width="12.6328125" customWidth="1"/>
    <col min="15363" max="15363" width="58.54296875" customWidth="1"/>
    <col min="15365" max="15365" width="37.453125" customWidth="1"/>
    <col min="15366" max="15366" width="44" customWidth="1"/>
    <col min="15367" max="15367" width="14.54296875" customWidth="1"/>
    <col min="15368" max="15368" width="14.90625" bestFit="1" customWidth="1"/>
    <col min="15370" max="15370" width="14.6328125" bestFit="1" customWidth="1"/>
    <col min="15374" max="15374" width="16.54296875" customWidth="1"/>
    <col min="15618" max="15618" width="12.6328125" customWidth="1"/>
    <col min="15619" max="15619" width="58.54296875" customWidth="1"/>
    <col min="15621" max="15621" width="37.453125" customWidth="1"/>
    <col min="15622" max="15622" width="44" customWidth="1"/>
    <col min="15623" max="15623" width="14.54296875" customWidth="1"/>
    <col min="15624" max="15624" width="14.90625" bestFit="1" customWidth="1"/>
    <col min="15626" max="15626" width="14.6328125" bestFit="1" customWidth="1"/>
    <col min="15630" max="15630" width="16.54296875" customWidth="1"/>
    <col min="15874" max="15874" width="12.6328125" customWidth="1"/>
    <col min="15875" max="15875" width="58.54296875" customWidth="1"/>
    <col min="15877" max="15877" width="37.453125" customWidth="1"/>
    <col min="15878" max="15878" width="44" customWidth="1"/>
    <col min="15879" max="15879" width="14.54296875" customWidth="1"/>
    <col min="15880" max="15880" width="14.90625" bestFit="1" customWidth="1"/>
    <col min="15882" max="15882" width="14.6328125" bestFit="1" customWidth="1"/>
    <col min="15886" max="15886" width="16.54296875" customWidth="1"/>
    <col min="16130" max="16130" width="12.6328125" customWidth="1"/>
    <col min="16131" max="16131" width="58.54296875" customWidth="1"/>
    <col min="16133" max="16133" width="37.453125" customWidth="1"/>
    <col min="16134" max="16134" width="44" customWidth="1"/>
    <col min="16135" max="16135" width="14.54296875" customWidth="1"/>
    <col min="16136" max="16136" width="14.90625" bestFit="1" customWidth="1"/>
    <col min="16138" max="16138" width="14.6328125" bestFit="1" customWidth="1"/>
    <col min="16142" max="16142" width="16.54296875" customWidth="1"/>
  </cols>
  <sheetData>
    <row r="2" spans="1:13" ht="13" thickBot="1"/>
    <row r="3" spans="1:13" ht="66.650000000000006" customHeight="1">
      <c r="A3" s="1" t="s">
        <v>0</v>
      </c>
      <c r="B3" s="1"/>
      <c r="C3" s="1" t="s">
        <v>1</v>
      </c>
      <c r="F3" s="2" t="s">
        <v>52</v>
      </c>
      <c r="G3" s="2"/>
      <c r="H3" s="45" t="s">
        <v>54</v>
      </c>
      <c r="I3" s="2"/>
      <c r="J3" s="33" t="s">
        <v>57</v>
      </c>
      <c r="K3" s="34" t="s">
        <v>49</v>
      </c>
    </row>
    <row r="4" spans="1:13" ht="30" customHeight="1">
      <c r="A4">
        <v>520000</v>
      </c>
      <c r="B4" t="s">
        <v>2</v>
      </c>
      <c r="C4">
        <v>450000</v>
      </c>
      <c r="D4" t="s">
        <v>3</v>
      </c>
      <c r="F4" s="3" t="s">
        <v>50</v>
      </c>
      <c r="G4" s="47">
        <v>818</v>
      </c>
      <c r="H4" s="38">
        <v>591.5</v>
      </c>
      <c r="I4" s="4"/>
      <c r="J4" s="46">
        <f>+G4-H4</f>
        <v>226.5</v>
      </c>
      <c r="K4" s="50">
        <f>+H4+J4</f>
        <v>818</v>
      </c>
    </row>
    <row r="5" spans="1:13" ht="30" customHeight="1">
      <c r="F5" s="3" t="s">
        <v>5</v>
      </c>
      <c r="G5" s="4"/>
      <c r="H5" s="6">
        <v>1.1834319529999999</v>
      </c>
      <c r="I5" s="4"/>
      <c r="J5" s="36">
        <v>1.324503311</v>
      </c>
      <c r="K5" s="35"/>
    </row>
    <row r="6" spans="1:13" ht="18" customHeight="1" thickBot="1">
      <c r="F6" s="7" t="s">
        <v>6</v>
      </c>
      <c r="G6" s="8"/>
      <c r="H6" s="9">
        <f>H4*H5</f>
        <v>700.00000019949994</v>
      </c>
      <c r="I6" s="8"/>
      <c r="J6" s="37">
        <f>J4*J5</f>
        <v>299.99999994149999</v>
      </c>
      <c r="K6" s="51">
        <f>+H6+J6</f>
        <v>1000.0000001409999</v>
      </c>
    </row>
    <row r="7" spans="1:13" ht="13" thickBot="1">
      <c r="F7" s="10"/>
      <c r="G7" s="10"/>
      <c r="H7" s="11"/>
      <c r="I7" s="10"/>
      <c r="J7" s="11"/>
    </row>
    <row r="8" spans="1:13" ht="13">
      <c r="A8">
        <v>520700</v>
      </c>
      <c r="B8" t="s">
        <v>7</v>
      </c>
      <c r="C8">
        <v>451000</v>
      </c>
      <c r="D8" t="s">
        <v>8</v>
      </c>
      <c r="F8" s="12" t="s">
        <v>9</v>
      </c>
      <c r="G8" s="13">
        <v>0</v>
      </c>
      <c r="H8" s="14">
        <f>H6*G8</f>
        <v>0</v>
      </c>
      <c r="I8" s="13">
        <v>0.09</v>
      </c>
      <c r="J8" s="14">
        <f>J6*I8</f>
        <v>26.999999994734999</v>
      </c>
      <c r="K8" s="14">
        <f>+(H6*G8)+(J6*I8)</f>
        <v>26.999999994734999</v>
      </c>
      <c r="L8" s="31"/>
      <c r="M8" s="31"/>
    </row>
    <row r="9" spans="1:13" ht="13">
      <c r="A9">
        <v>520810</v>
      </c>
      <c r="B9" t="s">
        <v>10</v>
      </c>
      <c r="C9">
        <v>452000</v>
      </c>
      <c r="D9" t="s">
        <v>11</v>
      </c>
      <c r="F9" s="15" t="s">
        <v>12</v>
      </c>
      <c r="G9" s="16">
        <v>0.15</v>
      </c>
      <c r="H9" s="17">
        <f>H6*G9</f>
        <v>105.00000002992499</v>
      </c>
      <c r="I9" s="16">
        <v>0.15</v>
      </c>
      <c r="J9" s="17">
        <f>J6*I9</f>
        <v>44.999999991224996</v>
      </c>
      <c r="K9" s="17">
        <f>+K6*I9</f>
        <v>150.00000002114999</v>
      </c>
      <c r="L9" s="31"/>
      <c r="M9" s="31"/>
    </row>
    <row r="10" spans="1:13" ht="13">
      <c r="A10">
        <v>521010</v>
      </c>
      <c r="B10" t="s">
        <v>13</v>
      </c>
      <c r="C10">
        <v>453000</v>
      </c>
      <c r="D10" t="s">
        <v>14</v>
      </c>
      <c r="F10" s="15" t="s">
        <v>15</v>
      </c>
      <c r="G10" s="16">
        <v>5.5E-2</v>
      </c>
      <c r="H10" s="18">
        <f>H6*G10</f>
        <v>38.500000010972499</v>
      </c>
      <c r="I10" s="16">
        <v>5.5E-2</v>
      </c>
      <c r="J10" s="18">
        <f>J6*I10</f>
        <v>16.499999996782499</v>
      </c>
      <c r="K10" s="18">
        <f>+K6*I10</f>
        <v>55.000000007754991</v>
      </c>
      <c r="L10" s="31"/>
      <c r="M10" s="31"/>
    </row>
    <row r="11" spans="1:13" ht="13">
      <c r="A11">
        <v>520820</v>
      </c>
      <c r="B11" t="s">
        <v>16</v>
      </c>
      <c r="C11">
        <v>452100</v>
      </c>
      <c r="D11" t="s">
        <v>17</v>
      </c>
      <c r="F11" s="15" t="s">
        <v>18</v>
      </c>
      <c r="G11" s="16">
        <v>0</v>
      </c>
      <c r="H11" s="17">
        <f>H6*G11</f>
        <v>0</v>
      </c>
      <c r="I11" s="16">
        <v>0</v>
      </c>
      <c r="J11" s="17">
        <f>J6*I11</f>
        <v>0</v>
      </c>
      <c r="K11" s="17">
        <f>+K6*I11</f>
        <v>0</v>
      </c>
      <c r="L11" s="31"/>
      <c r="M11" s="31"/>
    </row>
    <row r="12" spans="1:13" ht="13">
      <c r="A12">
        <v>521020</v>
      </c>
      <c r="B12" t="s">
        <v>19</v>
      </c>
      <c r="C12">
        <v>453100</v>
      </c>
      <c r="D12" t="s">
        <v>20</v>
      </c>
      <c r="F12" s="15" t="s">
        <v>21</v>
      </c>
      <c r="G12" s="16">
        <v>0</v>
      </c>
      <c r="H12" s="18">
        <f>H6*G12</f>
        <v>0</v>
      </c>
      <c r="I12" s="16">
        <v>0</v>
      </c>
      <c r="J12" s="18">
        <f>J6*I12</f>
        <v>0</v>
      </c>
      <c r="K12" s="18">
        <f>+K6*I12</f>
        <v>0</v>
      </c>
      <c r="L12" s="31"/>
      <c r="M12" s="31"/>
    </row>
    <row r="13" spans="1:13" ht="13">
      <c r="A13">
        <v>520830</v>
      </c>
      <c r="B13" t="s">
        <v>22</v>
      </c>
      <c r="C13">
        <v>452200</v>
      </c>
      <c r="D13" t="s">
        <v>23</v>
      </c>
      <c r="F13" s="15" t="s">
        <v>24</v>
      </c>
      <c r="G13" s="16">
        <v>5.0000000000000001E-3</v>
      </c>
      <c r="H13" s="17">
        <f>H6*G13</f>
        <v>3.5000000009974999</v>
      </c>
      <c r="I13" s="16">
        <v>5.0000000000000001E-3</v>
      </c>
      <c r="J13" s="17">
        <f>J6*I13</f>
        <v>1.4999999997075</v>
      </c>
      <c r="K13" s="17">
        <f>+K6*I13</f>
        <v>5.0000000007049996</v>
      </c>
      <c r="L13" s="31"/>
      <c r="M13" s="31"/>
    </row>
    <row r="14" spans="1:13" ht="13">
      <c r="A14">
        <v>521030</v>
      </c>
      <c r="B14" t="s">
        <v>25</v>
      </c>
      <c r="C14">
        <v>453200</v>
      </c>
      <c r="D14" t="s">
        <v>26</v>
      </c>
      <c r="F14" s="15" t="s">
        <v>27</v>
      </c>
      <c r="G14" s="16">
        <v>5.0000000000000001E-3</v>
      </c>
      <c r="H14" s="18">
        <f>H6*G14</f>
        <v>3.5000000009974999</v>
      </c>
      <c r="I14" s="16">
        <v>5.0000000000000001E-3</v>
      </c>
      <c r="J14" s="18">
        <f>J6*I14</f>
        <v>1.4999999997075</v>
      </c>
      <c r="K14" s="18">
        <f>+K6*I14</f>
        <v>5.0000000007049996</v>
      </c>
      <c r="L14" s="31"/>
      <c r="M14" s="31"/>
    </row>
    <row r="15" spans="1:13" ht="13">
      <c r="A15">
        <v>521000</v>
      </c>
      <c r="B15" t="s">
        <v>28</v>
      </c>
      <c r="C15">
        <v>451001</v>
      </c>
      <c r="D15" t="s">
        <v>29</v>
      </c>
      <c r="F15" s="15" t="s">
        <v>30</v>
      </c>
      <c r="G15" s="19">
        <v>0</v>
      </c>
      <c r="H15" s="18">
        <f>H8*G15</f>
        <v>0</v>
      </c>
      <c r="I15" s="19">
        <v>0.15</v>
      </c>
      <c r="J15" s="18">
        <f>J8*I15</f>
        <v>4.0499999992102493</v>
      </c>
      <c r="K15" s="18">
        <f>+K8*I15</f>
        <v>4.0499999992102493</v>
      </c>
      <c r="L15" s="31"/>
      <c r="M15" s="31"/>
    </row>
    <row r="16" spans="1:13" ht="13">
      <c r="A16">
        <v>521050</v>
      </c>
      <c r="B16" t="s">
        <v>31</v>
      </c>
      <c r="C16">
        <v>453303</v>
      </c>
      <c r="D16" t="s">
        <v>32</v>
      </c>
      <c r="F16" s="42" t="s">
        <v>33</v>
      </c>
      <c r="G16" s="43">
        <v>2.7000000000000001E-3</v>
      </c>
      <c r="H16" s="18">
        <f>H6*G16</f>
        <v>1.8900000005386499</v>
      </c>
      <c r="I16" s="16">
        <v>2.7000000000000001E-3</v>
      </c>
      <c r="J16" s="18">
        <f>J6*I16</f>
        <v>0.80999999984205007</v>
      </c>
      <c r="K16" s="49">
        <f>+K6*I16</f>
        <v>2.7000000003806996</v>
      </c>
      <c r="L16" s="31"/>
      <c r="M16" s="31"/>
    </row>
    <row r="17" spans="1:14" ht="13">
      <c r="A17">
        <v>521040</v>
      </c>
      <c r="B17" t="s">
        <v>34</v>
      </c>
      <c r="C17">
        <v>453301</v>
      </c>
      <c r="D17" t="s">
        <v>35</v>
      </c>
      <c r="F17" s="15" t="s">
        <v>36</v>
      </c>
      <c r="G17" s="16">
        <v>2E-3</v>
      </c>
      <c r="H17" s="18">
        <f>H6*G17</f>
        <v>1.4000000003989999</v>
      </c>
      <c r="I17" s="16">
        <v>2E-3</v>
      </c>
      <c r="J17" s="18">
        <f>J6*I17</f>
        <v>0.59999999988300001</v>
      </c>
      <c r="K17" s="18">
        <f>+K6*I17</f>
        <v>2.0000000002819998</v>
      </c>
      <c r="L17" s="31"/>
      <c r="M17" s="31"/>
    </row>
    <row r="18" spans="1:14" ht="13">
      <c r="A18">
        <v>521051</v>
      </c>
      <c r="B18" t="s">
        <v>37</v>
      </c>
      <c r="C18">
        <v>453304</v>
      </c>
      <c r="D18" t="s">
        <v>38</v>
      </c>
      <c r="F18" s="42" t="s">
        <v>39</v>
      </c>
      <c r="G18" s="44">
        <v>2E-3</v>
      </c>
      <c r="H18" s="18">
        <f>H6*G18</f>
        <v>1.4000000003989999</v>
      </c>
      <c r="I18" s="19">
        <v>2E-3</v>
      </c>
      <c r="J18" s="18">
        <f>J6*I18</f>
        <v>0.59999999988300001</v>
      </c>
      <c r="K18" s="49">
        <f>+K6*I18</f>
        <v>2.0000000002819998</v>
      </c>
      <c r="L18" s="31"/>
      <c r="M18" s="31"/>
    </row>
    <row r="19" spans="1:14" ht="13">
      <c r="F19" s="15" t="s">
        <v>40</v>
      </c>
      <c r="G19" s="19">
        <v>0</v>
      </c>
      <c r="H19" s="18">
        <f>H6*G19</f>
        <v>0</v>
      </c>
      <c r="I19" s="19">
        <v>0</v>
      </c>
      <c r="J19" s="18">
        <f>J6*I19</f>
        <v>0</v>
      </c>
      <c r="K19" s="18">
        <f t="shared" ref="K19" si="0">+K16*I19</f>
        <v>0</v>
      </c>
      <c r="L19" s="31"/>
      <c r="M19" s="31"/>
    </row>
    <row r="20" spans="1:14" ht="13">
      <c r="F20" s="15" t="s">
        <v>41</v>
      </c>
      <c r="G20" s="19"/>
      <c r="H20" s="18">
        <v>0</v>
      </c>
      <c r="I20" s="19"/>
      <c r="J20" s="18">
        <v>0</v>
      </c>
      <c r="K20" s="18"/>
      <c r="L20" s="31"/>
      <c r="M20" s="31"/>
    </row>
    <row r="21" spans="1:14" ht="13">
      <c r="F21" s="20" t="s">
        <v>42</v>
      </c>
      <c r="G21" s="21"/>
      <c r="H21" s="22">
        <f>H8+H9+H11+H13</f>
        <v>108.50000003092249</v>
      </c>
      <c r="I21" s="21"/>
      <c r="J21" s="22">
        <f>J8+J9+J11+J13</f>
        <v>73.499999985667486</v>
      </c>
      <c r="K21" s="22">
        <f>K8+K9+K11+K13</f>
        <v>182.00000001658998</v>
      </c>
      <c r="L21" s="31"/>
      <c r="M21" s="31"/>
    </row>
    <row r="22" spans="1:14" ht="13">
      <c r="F22" s="20" t="s">
        <v>43</v>
      </c>
      <c r="G22" s="21"/>
      <c r="H22" s="22">
        <f>H10+H12+H14+H15+H16+H17+H18+H19</f>
        <v>46.690000013306644</v>
      </c>
      <c r="I22" s="21"/>
      <c r="J22" s="22">
        <f>J10+J12+J14+J15+J16+J17+J18+J19</f>
        <v>24.059999995308299</v>
      </c>
      <c r="K22" s="22">
        <f>K10+K12+K14+K15+K16+K17+K18+K19</f>
        <v>70.750000008614933</v>
      </c>
      <c r="L22" s="31"/>
      <c r="M22" s="31"/>
    </row>
    <row r="23" spans="1:14" ht="13.5" thickBot="1">
      <c r="F23" s="23" t="s">
        <v>44</v>
      </c>
      <c r="G23" s="24"/>
      <c r="H23" s="25">
        <f>H21+H22</f>
        <v>155.19000004422912</v>
      </c>
      <c r="I23" s="24"/>
      <c r="J23" s="25">
        <f>J21+J22</f>
        <v>97.559999980975789</v>
      </c>
      <c r="K23" s="25">
        <f>K21+K22</f>
        <v>252.75000002520491</v>
      </c>
      <c r="L23" s="31"/>
      <c r="M23" s="31"/>
    </row>
    <row r="25" spans="1:14" ht="13" thickBot="1">
      <c r="F25" t="s">
        <v>45</v>
      </c>
    </row>
    <row r="26" spans="1:14" ht="13">
      <c r="F26" s="26" t="s">
        <v>46</v>
      </c>
      <c r="G26" s="27"/>
      <c r="H26" s="28">
        <f>H6-H21</f>
        <v>591.50000016857746</v>
      </c>
      <c r="I26" s="27"/>
      <c r="J26" s="28">
        <f>J6-J21</f>
        <v>226.49999995583249</v>
      </c>
      <c r="K26" s="28">
        <f>K6-K21</f>
        <v>818.00000012440989</v>
      </c>
    </row>
    <row r="27" spans="1:14" ht="13">
      <c r="F27" s="20" t="s">
        <v>47</v>
      </c>
      <c r="G27" s="27"/>
      <c r="H27" s="22">
        <f>H23</f>
        <v>155.19000004422912</v>
      </c>
      <c r="I27" s="27"/>
      <c r="J27" s="22">
        <f>J23</f>
        <v>97.559999980975789</v>
      </c>
      <c r="K27" s="22">
        <f>K23</f>
        <v>252.75000002520491</v>
      </c>
    </row>
    <row r="28" spans="1:14" ht="13.5" thickBot="1">
      <c r="F28" s="23" t="s">
        <v>48</v>
      </c>
      <c r="G28" s="29"/>
      <c r="H28" s="25">
        <f>H26+H27</f>
        <v>746.69000021280658</v>
      </c>
      <c r="I28" s="29"/>
      <c r="J28" s="25">
        <f>J26+J27</f>
        <v>324.05999993680825</v>
      </c>
      <c r="K28" s="25">
        <f>K26+K27</f>
        <v>1070.7500001496148</v>
      </c>
      <c r="L28" s="30">
        <f>+K28-K16-K18</f>
        <v>1066.0500001489522</v>
      </c>
      <c r="M28" s="30"/>
    </row>
    <row r="29" spans="1:14">
      <c r="N29" s="31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7030A0"/>
  </sheetPr>
  <dimension ref="A2:N29"/>
  <sheetViews>
    <sheetView topLeftCell="E1" zoomScale="85" zoomScaleNormal="85" workbookViewId="0">
      <selection activeCell="S9" sqref="S9"/>
    </sheetView>
  </sheetViews>
  <sheetFormatPr defaultRowHeight="12.5"/>
  <cols>
    <col min="1" max="1" width="12.6328125" hidden="1" customWidth="1"/>
    <col min="2" max="2" width="58.54296875" hidden="1" customWidth="1"/>
    <col min="3" max="3" width="0" hidden="1" customWidth="1"/>
    <col min="4" max="4" width="37.453125" hidden="1" customWidth="1"/>
    <col min="5" max="5" width="11.6328125" customWidth="1"/>
    <col min="6" max="6" width="44" customWidth="1"/>
    <col min="7" max="7" width="14.54296875" customWidth="1"/>
    <col min="8" max="8" width="14.90625" bestFit="1" customWidth="1"/>
    <col min="10" max="10" width="14.6328125" bestFit="1" customWidth="1"/>
    <col min="12" max="12" width="16" customWidth="1"/>
    <col min="13" max="13" width="11.08984375" customWidth="1"/>
    <col min="14" max="14" width="9.453125" customWidth="1"/>
    <col min="257" max="257" width="12.6328125" customWidth="1"/>
    <col min="258" max="258" width="58.54296875" customWidth="1"/>
    <col min="260" max="260" width="37.453125" customWidth="1"/>
    <col min="261" max="261" width="44" customWidth="1"/>
    <col min="262" max="262" width="14.54296875" customWidth="1"/>
    <col min="263" max="263" width="14.90625" bestFit="1" customWidth="1"/>
    <col min="265" max="265" width="14.6328125" bestFit="1" customWidth="1"/>
    <col min="267" max="267" width="16" customWidth="1"/>
    <col min="268" max="268" width="11.08984375" customWidth="1"/>
    <col min="270" max="270" width="16.54296875" customWidth="1"/>
    <col min="513" max="513" width="12.6328125" customWidth="1"/>
    <col min="514" max="514" width="58.54296875" customWidth="1"/>
    <col min="516" max="516" width="37.453125" customWidth="1"/>
    <col min="517" max="517" width="44" customWidth="1"/>
    <col min="518" max="518" width="14.54296875" customWidth="1"/>
    <col min="519" max="519" width="14.90625" bestFit="1" customWidth="1"/>
    <col min="521" max="521" width="14.6328125" bestFit="1" customWidth="1"/>
    <col min="523" max="523" width="16" customWidth="1"/>
    <col min="524" max="524" width="11.08984375" customWidth="1"/>
    <col min="526" max="526" width="16.54296875" customWidth="1"/>
    <col min="769" max="769" width="12.6328125" customWidth="1"/>
    <col min="770" max="770" width="58.54296875" customWidth="1"/>
    <col min="772" max="772" width="37.453125" customWidth="1"/>
    <col min="773" max="773" width="44" customWidth="1"/>
    <col min="774" max="774" width="14.54296875" customWidth="1"/>
    <col min="775" max="775" width="14.90625" bestFit="1" customWidth="1"/>
    <col min="777" max="777" width="14.6328125" bestFit="1" customWidth="1"/>
    <col min="779" max="779" width="16" customWidth="1"/>
    <col min="780" max="780" width="11.08984375" customWidth="1"/>
    <col min="782" max="782" width="16.54296875" customWidth="1"/>
    <col min="1025" max="1025" width="12.6328125" customWidth="1"/>
    <col min="1026" max="1026" width="58.54296875" customWidth="1"/>
    <col min="1028" max="1028" width="37.453125" customWidth="1"/>
    <col min="1029" max="1029" width="44" customWidth="1"/>
    <col min="1030" max="1030" width="14.54296875" customWidth="1"/>
    <col min="1031" max="1031" width="14.90625" bestFit="1" customWidth="1"/>
    <col min="1033" max="1033" width="14.6328125" bestFit="1" customWidth="1"/>
    <col min="1035" max="1035" width="16" customWidth="1"/>
    <col min="1036" max="1036" width="11.08984375" customWidth="1"/>
    <col min="1038" max="1038" width="16.54296875" customWidth="1"/>
    <col min="1281" max="1281" width="12.6328125" customWidth="1"/>
    <col min="1282" max="1282" width="58.54296875" customWidth="1"/>
    <col min="1284" max="1284" width="37.453125" customWidth="1"/>
    <col min="1285" max="1285" width="44" customWidth="1"/>
    <col min="1286" max="1286" width="14.54296875" customWidth="1"/>
    <col min="1287" max="1287" width="14.90625" bestFit="1" customWidth="1"/>
    <col min="1289" max="1289" width="14.6328125" bestFit="1" customWidth="1"/>
    <col min="1291" max="1291" width="16" customWidth="1"/>
    <col min="1292" max="1292" width="11.08984375" customWidth="1"/>
    <col min="1294" max="1294" width="16.54296875" customWidth="1"/>
    <col min="1537" max="1537" width="12.6328125" customWidth="1"/>
    <col min="1538" max="1538" width="58.54296875" customWidth="1"/>
    <col min="1540" max="1540" width="37.453125" customWidth="1"/>
    <col min="1541" max="1541" width="44" customWidth="1"/>
    <col min="1542" max="1542" width="14.54296875" customWidth="1"/>
    <col min="1543" max="1543" width="14.90625" bestFit="1" customWidth="1"/>
    <col min="1545" max="1545" width="14.6328125" bestFit="1" customWidth="1"/>
    <col min="1547" max="1547" width="16" customWidth="1"/>
    <col min="1548" max="1548" width="11.08984375" customWidth="1"/>
    <col min="1550" max="1550" width="16.54296875" customWidth="1"/>
    <col min="1793" max="1793" width="12.6328125" customWidth="1"/>
    <col min="1794" max="1794" width="58.54296875" customWidth="1"/>
    <col min="1796" max="1796" width="37.453125" customWidth="1"/>
    <col min="1797" max="1797" width="44" customWidth="1"/>
    <col min="1798" max="1798" width="14.54296875" customWidth="1"/>
    <col min="1799" max="1799" width="14.90625" bestFit="1" customWidth="1"/>
    <col min="1801" max="1801" width="14.6328125" bestFit="1" customWidth="1"/>
    <col min="1803" max="1803" width="16" customWidth="1"/>
    <col min="1804" max="1804" width="11.08984375" customWidth="1"/>
    <col min="1806" max="1806" width="16.54296875" customWidth="1"/>
    <col min="2049" max="2049" width="12.6328125" customWidth="1"/>
    <col min="2050" max="2050" width="58.54296875" customWidth="1"/>
    <col min="2052" max="2052" width="37.453125" customWidth="1"/>
    <col min="2053" max="2053" width="44" customWidth="1"/>
    <col min="2054" max="2054" width="14.54296875" customWidth="1"/>
    <col min="2055" max="2055" width="14.90625" bestFit="1" customWidth="1"/>
    <col min="2057" max="2057" width="14.6328125" bestFit="1" customWidth="1"/>
    <col min="2059" max="2059" width="16" customWidth="1"/>
    <col min="2060" max="2060" width="11.08984375" customWidth="1"/>
    <col min="2062" max="2062" width="16.54296875" customWidth="1"/>
    <col min="2305" max="2305" width="12.6328125" customWidth="1"/>
    <col min="2306" max="2306" width="58.54296875" customWidth="1"/>
    <col min="2308" max="2308" width="37.453125" customWidth="1"/>
    <col min="2309" max="2309" width="44" customWidth="1"/>
    <col min="2310" max="2310" width="14.54296875" customWidth="1"/>
    <col min="2311" max="2311" width="14.90625" bestFit="1" customWidth="1"/>
    <col min="2313" max="2313" width="14.6328125" bestFit="1" customWidth="1"/>
    <col min="2315" max="2315" width="16" customWidth="1"/>
    <col min="2316" max="2316" width="11.08984375" customWidth="1"/>
    <col min="2318" max="2318" width="16.54296875" customWidth="1"/>
    <col min="2561" max="2561" width="12.6328125" customWidth="1"/>
    <col min="2562" max="2562" width="58.54296875" customWidth="1"/>
    <col min="2564" max="2564" width="37.453125" customWidth="1"/>
    <col min="2565" max="2565" width="44" customWidth="1"/>
    <col min="2566" max="2566" width="14.54296875" customWidth="1"/>
    <col min="2567" max="2567" width="14.90625" bestFit="1" customWidth="1"/>
    <col min="2569" max="2569" width="14.6328125" bestFit="1" customWidth="1"/>
    <col min="2571" max="2571" width="16" customWidth="1"/>
    <col min="2572" max="2572" width="11.08984375" customWidth="1"/>
    <col min="2574" max="2574" width="16.54296875" customWidth="1"/>
    <col min="2817" max="2817" width="12.6328125" customWidth="1"/>
    <col min="2818" max="2818" width="58.54296875" customWidth="1"/>
    <col min="2820" max="2820" width="37.453125" customWidth="1"/>
    <col min="2821" max="2821" width="44" customWidth="1"/>
    <col min="2822" max="2822" width="14.54296875" customWidth="1"/>
    <col min="2823" max="2823" width="14.90625" bestFit="1" customWidth="1"/>
    <col min="2825" max="2825" width="14.6328125" bestFit="1" customWidth="1"/>
    <col min="2827" max="2827" width="16" customWidth="1"/>
    <col min="2828" max="2828" width="11.08984375" customWidth="1"/>
    <col min="2830" max="2830" width="16.54296875" customWidth="1"/>
    <col min="3073" max="3073" width="12.6328125" customWidth="1"/>
    <col min="3074" max="3074" width="58.54296875" customWidth="1"/>
    <col min="3076" max="3076" width="37.453125" customWidth="1"/>
    <col min="3077" max="3077" width="44" customWidth="1"/>
    <col min="3078" max="3078" width="14.54296875" customWidth="1"/>
    <col min="3079" max="3079" width="14.90625" bestFit="1" customWidth="1"/>
    <col min="3081" max="3081" width="14.6328125" bestFit="1" customWidth="1"/>
    <col min="3083" max="3083" width="16" customWidth="1"/>
    <col min="3084" max="3084" width="11.08984375" customWidth="1"/>
    <col min="3086" max="3086" width="16.54296875" customWidth="1"/>
    <col min="3329" max="3329" width="12.6328125" customWidth="1"/>
    <col min="3330" max="3330" width="58.54296875" customWidth="1"/>
    <col min="3332" max="3332" width="37.453125" customWidth="1"/>
    <col min="3333" max="3333" width="44" customWidth="1"/>
    <col min="3334" max="3334" width="14.54296875" customWidth="1"/>
    <col min="3335" max="3335" width="14.90625" bestFit="1" customWidth="1"/>
    <col min="3337" max="3337" width="14.6328125" bestFit="1" customWidth="1"/>
    <col min="3339" max="3339" width="16" customWidth="1"/>
    <col min="3340" max="3340" width="11.08984375" customWidth="1"/>
    <col min="3342" max="3342" width="16.54296875" customWidth="1"/>
    <col min="3585" max="3585" width="12.6328125" customWidth="1"/>
    <col min="3586" max="3586" width="58.54296875" customWidth="1"/>
    <col min="3588" max="3588" width="37.453125" customWidth="1"/>
    <col min="3589" max="3589" width="44" customWidth="1"/>
    <col min="3590" max="3590" width="14.54296875" customWidth="1"/>
    <col min="3591" max="3591" width="14.90625" bestFit="1" customWidth="1"/>
    <col min="3593" max="3593" width="14.6328125" bestFit="1" customWidth="1"/>
    <col min="3595" max="3595" width="16" customWidth="1"/>
    <col min="3596" max="3596" width="11.08984375" customWidth="1"/>
    <col min="3598" max="3598" width="16.54296875" customWidth="1"/>
    <col min="3841" max="3841" width="12.6328125" customWidth="1"/>
    <col min="3842" max="3842" width="58.54296875" customWidth="1"/>
    <col min="3844" max="3844" width="37.453125" customWidth="1"/>
    <col min="3845" max="3845" width="44" customWidth="1"/>
    <col min="3846" max="3846" width="14.54296875" customWidth="1"/>
    <col min="3847" max="3847" width="14.90625" bestFit="1" customWidth="1"/>
    <col min="3849" max="3849" width="14.6328125" bestFit="1" customWidth="1"/>
    <col min="3851" max="3851" width="16" customWidth="1"/>
    <col min="3852" max="3852" width="11.08984375" customWidth="1"/>
    <col min="3854" max="3854" width="16.54296875" customWidth="1"/>
    <col min="4097" max="4097" width="12.6328125" customWidth="1"/>
    <col min="4098" max="4098" width="58.54296875" customWidth="1"/>
    <col min="4100" max="4100" width="37.453125" customWidth="1"/>
    <col min="4101" max="4101" width="44" customWidth="1"/>
    <col min="4102" max="4102" width="14.54296875" customWidth="1"/>
    <col min="4103" max="4103" width="14.90625" bestFit="1" customWidth="1"/>
    <col min="4105" max="4105" width="14.6328125" bestFit="1" customWidth="1"/>
    <col min="4107" max="4107" width="16" customWidth="1"/>
    <col min="4108" max="4108" width="11.08984375" customWidth="1"/>
    <col min="4110" max="4110" width="16.54296875" customWidth="1"/>
    <col min="4353" max="4353" width="12.6328125" customWidth="1"/>
    <col min="4354" max="4354" width="58.54296875" customWidth="1"/>
    <col min="4356" max="4356" width="37.453125" customWidth="1"/>
    <col min="4357" max="4357" width="44" customWidth="1"/>
    <col min="4358" max="4358" width="14.54296875" customWidth="1"/>
    <col min="4359" max="4359" width="14.90625" bestFit="1" customWidth="1"/>
    <col min="4361" max="4361" width="14.6328125" bestFit="1" customWidth="1"/>
    <col min="4363" max="4363" width="16" customWidth="1"/>
    <col min="4364" max="4364" width="11.08984375" customWidth="1"/>
    <col min="4366" max="4366" width="16.54296875" customWidth="1"/>
    <col min="4609" max="4609" width="12.6328125" customWidth="1"/>
    <col min="4610" max="4610" width="58.54296875" customWidth="1"/>
    <col min="4612" max="4612" width="37.453125" customWidth="1"/>
    <col min="4613" max="4613" width="44" customWidth="1"/>
    <col min="4614" max="4614" width="14.54296875" customWidth="1"/>
    <col min="4615" max="4615" width="14.90625" bestFit="1" customWidth="1"/>
    <col min="4617" max="4617" width="14.6328125" bestFit="1" customWidth="1"/>
    <col min="4619" max="4619" width="16" customWidth="1"/>
    <col min="4620" max="4620" width="11.08984375" customWidth="1"/>
    <col min="4622" max="4622" width="16.54296875" customWidth="1"/>
    <col min="4865" max="4865" width="12.6328125" customWidth="1"/>
    <col min="4866" max="4866" width="58.54296875" customWidth="1"/>
    <col min="4868" max="4868" width="37.453125" customWidth="1"/>
    <col min="4869" max="4869" width="44" customWidth="1"/>
    <col min="4870" max="4870" width="14.54296875" customWidth="1"/>
    <col min="4871" max="4871" width="14.90625" bestFit="1" customWidth="1"/>
    <col min="4873" max="4873" width="14.6328125" bestFit="1" customWidth="1"/>
    <col min="4875" max="4875" width="16" customWidth="1"/>
    <col min="4876" max="4876" width="11.08984375" customWidth="1"/>
    <col min="4878" max="4878" width="16.54296875" customWidth="1"/>
    <col min="5121" max="5121" width="12.6328125" customWidth="1"/>
    <col min="5122" max="5122" width="58.54296875" customWidth="1"/>
    <col min="5124" max="5124" width="37.453125" customWidth="1"/>
    <col min="5125" max="5125" width="44" customWidth="1"/>
    <col min="5126" max="5126" width="14.54296875" customWidth="1"/>
    <col min="5127" max="5127" width="14.90625" bestFit="1" customWidth="1"/>
    <col min="5129" max="5129" width="14.6328125" bestFit="1" customWidth="1"/>
    <col min="5131" max="5131" width="16" customWidth="1"/>
    <col min="5132" max="5132" width="11.08984375" customWidth="1"/>
    <col min="5134" max="5134" width="16.54296875" customWidth="1"/>
    <col min="5377" max="5377" width="12.6328125" customWidth="1"/>
    <col min="5378" max="5378" width="58.54296875" customWidth="1"/>
    <col min="5380" max="5380" width="37.453125" customWidth="1"/>
    <col min="5381" max="5381" width="44" customWidth="1"/>
    <col min="5382" max="5382" width="14.54296875" customWidth="1"/>
    <col min="5383" max="5383" width="14.90625" bestFit="1" customWidth="1"/>
    <col min="5385" max="5385" width="14.6328125" bestFit="1" customWidth="1"/>
    <col min="5387" max="5387" width="16" customWidth="1"/>
    <col min="5388" max="5388" width="11.08984375" customWidth="1"/>
    <col min="5390" max="5390" width="16.54296875" customWidth="1"/>
    <col min="5633" max="5633" width="12.6328125" customWidth="1"/>
    <col min="5634" max="5634" width="58.54296875" customWidth="1"/>
    <col min="5636" max="5636" width="37.453125" customWidth="1"/>
    <col min="5637" max="5637" width="44" customWidth="1"/>
    <col min="5638" max="5638" width="14.54296875" customWidth="1"/>
    <col min="5639" max="5639" width="14.90625" bestFit="1" customWidth="1"/>
    <col min="5641" max="5641" width="14.6328125" bestFit="1" customWidth="1"/>
    <col min="5643" max="5643" width="16" customWidth="1"/>
    <col min="5644" max="5644" width="11.08984375" customWidth="1"/>
    <col min="5646" max="5646" width="16.54296875" customWidth="1"/>
    <col min="5889" max="5889" width="12.6328125" customWidth="1"/>
    <col min="5890" max="5890" width="58.54296875" customWidth="1"/>
    <col min="5892" max="5892" width="37.453125" customWidth="1"/>
    <col min="5893" max="5893" width="44" customWidth="1"/>
    <col min="5894" max="5894" width="14.54296875" customWidth="1"/>
    <col min="5895" max="5895" width="14.90625" bestFit="1" customWidth="1"/>
    <col min="5897" max="5897" width="14.6328125" bestFit="1" customWidth="1"/>
    <col min="5899" max="5899" width="16" customWidth="1"/>
    <col min="5900" max="5900" width="11.08984375" customWidth="1"/>
    <col min="5902" max="5902" width="16.54296875" customWidth="1"/>
    <col min="6145" max="6145" width="12.6328125" customWidth="1"/>
    <col min="6146" max="6146" width="58.54296875" customWidth="1"/>
    <col min="6148" max="6148" width="37.453125" customWidth="1"/>
    <col min="6149" max="6149" width="44" customWidth="1"/>
    <col min="6150" max="6150" width="14.54296875" customWidth="1"/>
    <col min="6151" max="6151" width="14.90625" bestFit="1" customWidth="1"/>
    <col min="6153" max="6153" width="14.6328125" bestFit="1" customWidth="1"/>
    <col min="6155" max="6155" width="16" customWidth="1"/>
    <col min="6156" max="6156" width="11.08984375" customWidth="1"/>
    <col min="6158" max="6158" width="16.54296875" customWidth="1"/>
    <col min="6401" max="6401" width="12.6328125" customWidth="1"/>
    <col min="6402" max="6402" width="58.54296875" customWidth="1"/>
    <col min="6404" max="6404" width="37.453125" customWidth="1"/>
    <col min="6405" max="6405" width="44" customWidth="1"/>
    <col min="6406" max="6406" width="14.54296875" customWidth="1"/>
    <col min="6407" max="6407" width="14.90625" bestFit="1" customWidth="1"/>
    <col min="6409" max="6409" width="14.6328125" bestFit="1" customWidth="1"/>
    <col min="6411" max="6411" width="16" customWidth="1"/>
    <col min="6412" max="6412" width="11.08984375" customWidth="1"/>
    <col min="6414" max="6414" width="16.54296875" customWidth="1"/>
    <col min="6657" max="6657" width="12.6328125" customWidth="1"/>
    <col min="6658" max="6658" width="58.54296875" customWidth="1"/>
    <col min="6660" max="6660" width="37.453125" customWidth="1"/>
    <col min="6661" max="6661" width="44" customWidth="1"/>
    <col min="6662" max="6662" width="14.54296875" customWidth="1"/>
    <col min="6663" max="6663" width="14.90625" bestFit="1" customWidth="1"/>
    <col min="6665" max="6665" width="14.6328125" bestFit="1" customWidth="1"/>
    <col min="6667" max="6667" width="16" customWidth="1"/>
    <col min="6668" max="6668" width="11.08984375" customWidth="1"/>
    <col min="6670" max="6670" width="16.54296875" customWidth="1"/>
    <col min="6913" max="6913" width="12.6328125" customWidth="1"/>
    <col min="6914" max="6914" width="58.54296875" customWidth="1"/>
    <col min="6916" max="6916" width="37.453125" customWidth="1"/>
    <col min="6917" max="6917" width="44" customWidth="1"/>
    <col min="6918" max="6918" width="14.54296875" customWidth="1"/>
    <col min="6919" max="6919" width="14.90625" bestFit="1" customWidth="1"/>
    <col min="6921" max="6921" width="14.6328125" bestFit="1" customWidth="1"/>
    <col min="6923" max="6923" width="16" customWidth="1"/>
    <col min="6924" max="6924" width="11.08984375" customWidth="1"/>
    <col min="6926" max="6926" width="16.54296875" customWidth="1"/>
    <col min="7169" max="7169" width="12.6328125" customWidth="1"/>
    <col min="7170" max="7170" width="58.54296875" customWidth="1"/>
    <col min="7172" max="7172" width="37.453125" customWidth="1"/>
    <col min="7173" max="7173" width="44" customWidth="1"/>
    <col min="7174" max="7174" width="14.54296875" customWidth="1"/>
    <col min="7175" max="7175" width="14.90625" bestFit="1" customWidth="1"/>
    <col min="7177" max="7177" width="14.6328125" bestFit="1" customWidth="1"/>
    <col min="7179" max="7179" width="16" customWidth="1"/>
    <col min="7180" max="7180" width="11.08984375" customWidth="1"/>
    <col min="7182" max="7182" width="16.54296875" customWidth="1"/>
    <col min="7425" max="7425" width="12.6328125" customWidth="1"/>
    <col min="7426" max="7426" width="58.54296875" customWidth="1"/>
    <col min="7428" max="7428" width="37.453125" customWidth="1"/>
    <col min="7429" max="7429" width="44" customWidth="1"/>
    <col min="7430" max="7430" width="14.54296875" customWidth="1"/>
    <col min="7431" max="7431" width="14.90625" bestFit="1" customWidth="1"/>
    <col min="7433" max="7433" width="14.6328125" bestFit="1" customWidth="1"/>
    <col min="7435" max="7435" width="16" customWidth="1"/>
    <col min="7436" max="7436" width="11.08984375" customWidth="1"/>
    <col min="7438" max="7438" width="16.54296875" customWidth="1"/>
    <col min="7681" max="7681" width="12.6328125" customWidth="1"/>
    <col min="7682" max="7682" width="58.54296875" customWidth="1"/>
    <col min="7684" max="7684" width="37.453125" customWidth="1"/>
    <col min="7685" max="7685" width="44" customWidth="1"/>
    <col min="7686" max="7686" width="14.54296875" customWidth="1"/>
    <col min="7687" max="7687" width="14.90625" bestFit="1" customWidth="1"/>
    <col min="7689" max="7689" width="14.6328125" bestFit="1" customWidth="1"/>
    <col min="7691" max="7691" width="16" customWidth="1"/>
    <col min="7692" max="7692" width="11.08984375" customWidth="1"/>
    <col min="7694" max="7694" width="16.54296875" customWidth="1"/>
    <col min="7937" max="7937" width="12.6328125" customWidth="1"/>
    <col min="7938" max="7938" width="58.54296875" customWidth="1"/>
    <col min="7940" max="7940" width="37.453125" customWidth="1"/>
    <col min="7941" max="7941" width="44" customWidth="1"/>
    <col min="7942" max="7942" width="14.54296875" customWidth="1"/>
    <col min="7943" max="7943" width="14.90625" bestFit="1" customWidth="1"/>
    <col min="7945" max="7945" width="14.6328125" bestFit="1" customWidth="1"/>
    <col min="7947" max="7947" width="16" customWidth="1"/>
    <col min="7948" max="7948" width="11.08984375" customWidth="1"/>
    <col min="7950" max="7950" width="16.54296875" customWidth="1"/>
    <col min="8193" max="8193" width="12.6328125" customWidth="1"/>
    <col min="8194" max="8194" width="58.54296875" customWidth="1"/>
    <col min="8196" max="8196" width="37.453125" customWidth="1"/>
    <col min="8197" max="8197" width="44" customWidth="1"/>
    <col min="8198" max="8198" width="14.54296875" customWidth="1"/>
    <col min="8199" max="8199" width="14.90625" bestFit="1" customWidth="1"/>
    <col min="8201" max="8201" width="14.6328125" bestFit="1" customWidth="1"/>
    <col min="8203" max="8203" width="16" customWidth="1"/>
    <col min="8204" max="8204" width="11.08984375" customWidth="1"/>
    <col min="8206" max="8206" width="16.54296875" customWidth="1"/>
    <col min="8449" max="8449" width="12.6328125" customWidth="1"/>
    <col min="8450" max="8450" width="58.54296875" customWidth="1"/>
    <col min="8452" max="8452" width="37.453125" customWidth="1"/>
    <col min="8453" max="8453" width="44" customWidth="1"/>
    <col min="8454" max="8454" width="14.54296875" customWidth="1"/>
    <col min="8455" max="8455" width="14.90625" bestFit="1" customWidth="1"/>
    <col min="8457" max="8457" width="14.6328125" bestFit="1" customWidth="1"/>
    <col min="8459" max="8459" width="16" customWidth="1"/>
    <col min="8460" max="8460" width="11.08984375" customWidth="1"/>
    <col min="8462" max="8462" width="16.54296875" customWidth="1"/>
    <col min="8705" max="8705" width="12.6328125" customWidth="1"/>
    <col min="8706" max="8706" width="58.54296875" customWidth="1"/>
    <col min="8708" max="8708" width="37.453125" customWidth="1"/>
    <col min="8709" max="8709" width="44" customWidth="1"/>
    <col min="8710" max="8710" width="14.54296875" customWidth="1"/>
    <col min="8711" max="8711" width="14.90625" bestFit="1" customWidth="1"/>
    <col min="8713" max="8713" width="14.6328125" bestFit="1" customWidth="1"/>
    <col min="8715" max="8715" width="16" customWidth="1"/>
    <col min="8716" max="8716" width="11.08984375" customWidth="1"/>
    <col min="8718" max="8718" width="16.54296875" customWidth="1"/>
    <col min="8961" max="8961" width="12.6328125" customWidth="1"/>
    <col min="8962" max="8962" width="58.54296875" customWidth="1"/>
    <col min="8964" max="8964" width="37.453125" customWidth="1"/>
    <col min="8965" max="8965" width="44" customWidth="1"/>
    <col min="8966" max="8966" width="14.54296875" customWidth="1"/>
    <col min="8967" max="8967" width="14.90625" bestFit="1" customWidth="1"/>
    <col min="8969" max="8969" width="14.6328125" bestFit="1" customWidth="1"/>
    <col min="8971" max="8971" width="16" customWidth="1"/>
    <col min="8972" max="8972" width="11.08984375" customWidth="1"/>
    <col min="8974" max="8974" width="16.54296875" customWidth="1"/>
    <col min="9217" max="9217" width="12.6328125" customWidth="1"/>
    <col min="9218" max="9218" width="58.54296875" customWidth="1"/>
    <col min="9220" max="9220" width="37.453125" customWidth="1"/>
    <col min="9221" max="9221" width="44" customWidth="1"/>
    <col min="9222" max="9222" width="14.54296875" customWidth="1"/>
    <col min="9223" max="9223" width="14.90625" bestFit="1" customWidth="1"/>
    <col min="9225" max="9225" width="14.6328125" bestFit="1" customWidth="1"/>
    <col min="9227" max="9227" width="16" customWidth="1"/>
    <col min="9228" max="9228" width="11.08984375" customWidth="1"/>
    <col min="9230" max="9230" width="16.54296875" customWidth="1"/>
    <col min="9473" max="9473" width="12.6328125" customWidth="1"/>
    <col min="9474" max="9474" width="58.54296875" customWidth="1"/>
    <col min="9476" max="9476" width="37.453125" customWidth="1"/>
    <col min="9477" max="9477" width="44" customWidth="1"/>
    <col min="9478" max="9478" width="14.54296875" customWidth="1"/>
    <col min="9479" max="9479" width="14.90625" bestFit="1" customWidth="1"/>
    <col min="9481" max="9481" width="14.6328125" bestFit="1" customWidth="1"/>
    <col min="9483" max="9483" width="16" customWidth="1"/>
    <col min="9484" max="9484" width="11.08984375" customWidth="1"/>
    <col min="9486" max="9486" width="16.54296875" customWidth="1"/>
    <col min="9729" max="9729" width="12.6328125" customWidth="1"/>
    <col min="9730" max="9730" width="58.54296875" customWidth="1"/>
    <col min="9732" max="9732" width="37.453125" customWidth="1"/>
    <col min="9733" max="9733" width="44" customWidth="1"/>
    <col min="9734" max="9734" width="14.54296875" customWidth="1"/>
    <col min="9735" max="9735" width="14.90625" bestFit="1" customWidth="1"/>
    <col min="9737" max="9737" width="14.6328125" bestFit="1" customWidth="1"/>
    <col min="9739" max="9739" width="16" customWidth="1"/>
    <col min="9740" max="9740" width="11.08984375" customWidth="1"/>
    <col min="9742" max="9742" width="16.54296875" customWidth="1"/>
    <col min="9985" max="9985" width="12.6328125" customWidth="1"/>
    <col min="9986" max="9986" width="58.54296875" customWidth="1"/>
    <col min="9988" max="9988" width="37.453125" customWidth="1"/>
    <col min="9989" max="9989" width="44" customWidth="1"/>
    <col min="9990" max="9990" width="14.54296875" customWidth="1"/>
    <col min="9991" max="9991" width="14.90625" bestFit="1" customWidth="1"/>
    <col min="9993" max="9993" width="14.6328125" bestFit="1" customWidth="1"/>
    <col min="9995" max="9995" width="16" customWidth="1"/>
    <col min="9996" max="9996" width="11.08984375" customWidth="1"/>
    <col min="9998" max="9998" width="16.54296875" customWidth="1"/>
    <col min="10241" max="10241" width="12.6328125" customWidth="1"/>
    <col min="10242" max="10242" width="58.54296875" customWidth="1"/>
    <col min="10244" max="10244" width="37.453125" customWidth="1"/>
    <col min="10245" max="10245" width="44" customWidth="1"/>
    <col min="10246" max="10246" width="14.54296875" customWidth="1"/>
    <col min="10247" max="10247" width="14.90625" bestFit="1" customWidth="1"/>
    <col min="10249" max="10249" width="14.6328125" bestFit="1" customWidth="1"/>
    <col min="10251" max="10251" width="16" customWidth="1"/>
    <col min="10252" max="10252" width="11.08984375" customWidth="1"/>
    <col min="10254" max="10254" width="16.54296875" customWidth="1"/>
    <col min="10497" max="10497" width="12.6328125" customWidth="1"/>
    <col min="10498" max="10498" width="58.54296875" customWidth="1"/>
    <col min="10500" max="10500" width="37.453125" customWidth="1"/>
    <col min="10501" max="10501" width="44" customWidth="1"/>
    <col min="10502" max="10502" width="14.54296875" customWidth="1"/>
    <col min="10503" max="10503" width="14.90625" bestFit="1" customWidth="1"/>
    <col min="10505" max="10505" width="14.6328125" bestFit="1" customWidth="1"/>
    <col min="10507" max="10507" width="16" customWidth="1"/>
    <col min="10508" max="10508" width="11.08984375" customWidth="1"/>
    <col min="10510" max="10510" width="16.54296875" customWidth="1"/>
    <col min="10753" max="10753" width="12.6328125" customWidth="1"/>
    <col min="10754" max="10754" width="58.54296875" customWidth="1"/>
    <col min="10756" max="10756" width="37.453125" customWidth="1"/>
    <col min="10757" max="10757" width="44" customWidth="1"/>
    <col min="10758" max="10758" width="14.54296875" customWidth="1"/>
    <col min="10759" max="10759" width="14.90625" bestFit="1" customWidth="1"/>
    <col min="10761" max="10761" width="14.6328125" bestFit="1" customWidth="1"/>
    <col min="10763" max="10763" width="16" customWidth="1"/>
    <col min="10764" max="10764" width="11.08984375" customWidth="1"/>
    <col min="10766" max="10766" width="16.54296875" customWidth="1"/>
    <col min="11009" max="11009" width="12.6328125" customWidth="1"/>
    <col min="11010" max="11010" width="58.54296875" customWidth="1"/>
    <col min="11012" max="11012" width="37.453125" customWidth="1"/>
    <col min="11013" max="11013" width="44" customWidth="1"/>
    <col min="11014" max="11014" width="14.54296875" customWidth="1"/>
    <col min="11015" max="11015" width="14.90625" bestFit="1" customWidth="1"/>
    <col min="11017" max="11017" width="14.6328125" bestFit="1" customWidth="1"/>
    <col min="11019" max="11019" width="16" customWidth="1"/>
    <col min="11020" max="11020" width="11.08984375" customWidth="1"/>
    <col min="11022" max="11022" width="16.54296875" customWidth="1"/>
    <col min="11265" max="11265" width="12.6328125" customWidth="1"/>
    <col min="11266" max="11266" width="58.54296875" customWidth="1"/>
    <col min="11268" max="11268" width="37.453125" customWidth="1"/>
    <col min="11269" max="11269" width="44" customWidth="1"/>
    <col min="11270" max="11270" width="14.54296875" customWidth="1"/>
    <col min="11271" max="11271" width="14.90625" bestFit="1" customWidth="1"/>
    <col min="11273" max="11273" width="14.6328125" bestFit="1" customWidth="1"/>
    <col min="11275" max="11275" width="16" customWidth="1"/>
    <col min="11276" max="11276" width="11.08984375" customWidth="1"/>
    <col min="11278" max="11278" width="16.54296875" customWidth="1"/>
    <col min="11521" max="11521" width="12.6328125" customWidth="1"/>
    <col min="11522" max="11522" width="58.54296875" customWidth="1"/>
    <col min="11524" max="11524" width="37.453125" customWidth="1"/>
    <col min="11525" max="11525" width="44" customWidth="1"/>
    <col min="11526" max="11526" width="14.54296875" customWidth="1"/>
    <col min="11527" max="11527" width="14.90625" bestFit="1" customWidth="1"/>
    <col min="11529" max="11529" width="14.6328125" bestFit="1" customWidth="1"/>
    <col min="11531" max="11531" width="16" customWidth="1"/>
    <col min="11532" max="11532" width="11.08984375" customWidth="1"/>
    <col min="11534" max="11534" width="16.54296875" customWidth="1"/>
    <col min="11777" max="11777" width="12.6328125" customWidth="1"/>
    <col min="11778" max="11778" width="58.54296875" customWidth="1"/>
    <col min="11780" max="11780" width="37.453125" customWidth="1"/>
    <col min="11781" max="11781" width="44" customWidth="1"/>
    <col min="11782" max="11782" width="14.54296875" customWidth="1"/>
    <col min="11783" max="11783" width="14.90625" bestFit="1" customWidth="1"/>
    <col min="11785" max="11785" width="14.6328125" bestFit="1" customWidth="1"/>
    <col min="11787" max="11787" width="16" customWidth="1"/>
    <col min="11788" max="11788" width="11.08984375" customWidth="1"/>
    <col min="11790" max="11790" width="16.54296875" customWidth="1"/>
    <col min="12033" max="12033" width="12.6328125" customWidth="1"/>
    <col min="12034" max="12034" width="58.54296875" customWidth="1"/>
    <col min="12036" max="12036" width="37.453125" customWidth="1"/>
    <col min="12037" max="12037" width="44" customWidth="1"/>
    <col min="12038" max="12038" width="14.54296875" customWidth="1"/>
    <col min="12039" max="12039" width="14.90625" bestFit="1" customWidth="1"/>
    <col min="12041" max="12041" width="14.6328125" bestFit="1" customWidth="1"/>
    <col min="12043" max="12043" width="16" customWidth="1"/>
    <col min="12044" max="12044" width="11.08984375" customWidth="1"/>
    <col min="12046" max="12046" width="16.54296875" customWidth="1"/>
    <col min="12289" max="12289" width="12.6328125" customWidth="1"/>
    <col min="12290" max="12290" width="58.54296875" customWidth="1"/>
    <col min="12292" max="12292" width="37.453125" customWidth="1"/>
    <col min="12293" max="12293" width="44" customWidth="1"/>
    <col min="12294" max="12294" width="14.54296875" customWidth="1"/>
    <col min="12295" max="12295" width="14.90625" bestFit="1" customWidth="1"/>
    <col min="12297" max="12297" width="14.6328125" bestFit="1" customWidth="1"/>
    <col min="12299" max="12299" width="16" customWidth="1"/>
    <col min="12300" max="12300" width="11.08984375" customWidth="1"/>
    <col min="12302" max="12302" width="16.54296875" customWidth="1"/>
    <col min="12545" max="12545" width="12.6328125" customWidth="1"/>
    <col min="12546" max="12546" width="58.54296875" customWidth="1"/>
    <col min="12548" max="12548" width="37.453125" customWidth="1"/>
    <col min="12549" max="12549" width="44" customWidth="1"/>
    <col min="12550" max="12550" width="14.54296875" customWidth="1"/>
    <col min="12551" max="12551" width="14.90625" bestFit="1" customWidth="1"/>
    <col min="12553" max="12553" width="14.6328125" bestFit="1" customWidth="1"/>
    <col min="12555" max="12555" width="16" customWidth="1"/>
    <col min="12556" max="12556" width="11.08984375" customWidth="1"/>
    <col min="12558" max="12558" width="16.54296875" customWidth="1"/>
    <col min="12801" max="12801" width="12.6328125" customWidth="1"/>
    <col min="12802" max="12802" width="58.54296875" customWidth="1"/>
    <col min="12804" max="12804" width="37.453125" customWidth="1"/>
    <col min="12805" max="12805" width="44" customWidth="1"/>
    <col min="12806" max="12806" width="14.54296875" customWidth="1"/>
    <col min="12807" max="12807" width="14.90625" bestFit="1" customWidth="1"/>
    <col min="12809" max="12809" width="14.6328125" bestFit="1" customWidth="1"/>
    <col min="12811" max="12811" width="16" customWidth="1"/>
    <col min="12812" max="12812" width="11.08984375" customWidth="1"/>
    <col min="12814" max="12814" width="16.54296875" customWidth="1"/>
    <col min="13057" max="13057" width="12.6328125" customWidth="1"/>
    <col min="13058" max="13058" width="58.54296875" customWidth="1"/>
    <col min="13060" max="13060" width="37.453125" customWidth="1"/>
    <col min="13061" max="13061" width="44" customWidth="1"/>
    <col min="13062" max="13062" width="14.54296875" customWidth="1"/>
    <col min="13063" max="13063" width="14.90625" bestFit="1" customWidth="1"/>
    <col min="13065" max="13065" width="14.6328125" bestFit="1" customWidth="1"/>
    <col min="13067" max="13067" width="16" customWidth="1"/>
    <col min="13068" max="13068" width="11.08984375" customWidth="1"/>
    <col min="13070" max="13070" width="16.54296875" customWidth="1"/>
    <col min="13313" max="13313" width="12.6328125" customWidth="1"/>
    <col min="13314" max="13314" width="58.54296875" customWidth="1"/>
    <col min="13316" max="13316" width="37.453125" customWidth="1"/>
    <col min="13317" max="13317" width="44" customWidth="1"/>
    <col min="13318" max="13318" width="14.54296875" customWidth="1"/>
    <col min="13319" max="13319" width="14.90625" bestFit="1" customWidth="1"/>
    <col min="13321" max="13321" width="14.6328125" bestFit="1" customWidth="1"/>
    <col min="13323" max="13323" width="16" customWidth="1"/>
    <col min="13324" max="13324" width="11.08984375" customWidth="1"/>
    <col min="13326" max="13326" width="16.54296875" customWidth="1"/>
    <col min="13569" max="13569" width="12.6328125" customWidth="1"/>
    <col min="13570" max="13570" width="58.54296875" customWidth="1"/>
    <col min="13572" max="13572" width="37.453125" customWidth="1"/>
    <col min="13573" max="13573" width="44" customWidth="1"/>
    <col min="13574" max="13574" width="14.54296875" customWidth="1"/>
    <col min="13575" max="13575" width="14.90625" bestFit="1" customWidth="1"/>
    <col min="13577" max="13577" width="14.6328125" bestFit="1" customWidth="1"/>
    <col min="13579" max="13579" width="16" customWidth="1"/>
    <col min="13580" max="13580" width="11.08984375" customWidth="1"/>
    <col min="13582" max="13582" width="16.54296875" customWidth="1"/>
    <col min="13825" max="13825" width="12.6328125" customWidth="1"/>
    <col min="13826" max="13826" width="58.54296875" customWidth="1"/>
    <col min="13828" max="13828" width="37.453125" customWidth="1"/>
    <col min="13829" max="13829" width="44" customWidth="1"/>
    <col min="13830" max="13830" width="14.54296875" customWidth="1"/>
    <col min="13831" max="13831" width="14.90625" bestFit="1" customWidth="1"/>
    <col min="13833" max="13833" width="14.6328125" bestFit="1" customWidth="1"/>
    <col min="13835" max="13835" width="16" customWidth="1"/>
    <col min="13836" max="13836" width="11.08984375" customWidth="1"/>
    <col min="13838" max="13838" width="16.54296875" customWidth="1"/>
    <col min="14081" max="14081" width="12.6328125" customWidth="1"/>
    <col min="14082" max="14082" width="58.54296875" customWidth="1"/>
    <col min="14084" max="14084" width="37.453125" customWidth="1"/>
    <col min="14085" max="14085" width="44" customWidth="1"/>
    <col min="14086" max="14086" width="14.54296875" customWidth="1"/>
    <col min="14087" max="14087" width="14.90625" bestFit="1" customWidth="1"/>
    <col min="14089" max="14089" width="14.6328125" bestFit="1" customWidth="1"/>
    <col min="14091" max="14091" width="16" customWidth="1"/>
    <col min="14092" max="14092" width="11.08984375" customWidth="1"/>
    <col min="14094" max="14094" width="16.54296875" customWidth="1"/>
    <col min="14337" max="14337" width="12.6328125" customWidth="1"/>
    <col min="14338" max="14338" width="58.54296875" customWidth="1"/>
    <col min="14340" max="14340" width="37.453125" customWidth="1"/>
    <col min="14341" max="14341" width="44" customWidth="1"/>
    <col min="14342" max="14342" width="14.54296875" customWidth="1"/>
    <col min="14343" max="14343" width="14.90625" bestFit="1" customWidth="1"/>
    <col min="14345" max="14345" width="14.6328125" bestFit="1" customWidth="1"/>
    <col min="14347" max="14347" width="16" customWidth="1"/>
    <col min="14348" max="14348" width="11.08984375" customWidth="1"/>
    <col min="14350" max="14350" width="16.54296875" customWidth="1"/>
    <col min="14593" max="14593" width="12.6328125" customWidth="1"/>
    <col min="14594" max="14594" width="58.54296875" customWidth="1"/>
    <col min="14596" max="14596" width="37.453125" customWidth="1"/>
    <col min="14597" max="14597" width="44" customWidth="1"/>
    <col min="14598" max="14598" width="14.54296875" customWidth="1"/>
    <col min="14599" max="14599" width="14.90625" bestFit="1" customWidth="1"/>
    <col min="14601" max="14601" width="14.6328125" bestFit="1" customWidth="1"/>
    <col min="14603" max="14603" width="16" customWidth="1"/>
    <col min="14604" max="14604" width="11.08984375" customWidth="1"/>
    <col min="14606" max="14606" width="16.54296875" customWidth="1"/>
    <col min="14849" max="14849" width="12.6328125" customWidth="1"/>
    <col min="14850" max="14850" width="58.54296875" customWidth="1"/>
    <col min="14852" max="14852" width="37.453125" customWidth="1"/>
    <col min="14853" max="14853" width="44" customWidth="1"/>
    <col min="14854" max="14854" width="14.54296875" customWidth="1"/>
    <col min="14855" max="14855" width="14.90625" bestFit="1" customWidth="1"/>
    <col min="14857" max="14857" width="14.6328125" bestFit="1" customWidth="1"/>
    <col min="14859" max="14859" width="16" customWidth="1"/>
    <col min="14860" max="14860" width="11.08984375" customWidth="1"/>
    <col min="14862" max="14862" width="16.54296875" customWidth="1"/>
    <col min="15105" max="15105" width="12.6328125" customWidth="1"/>
    <col min="15106" max="15106" width="58.54296875" customWidth="1"/>
    <col min="15108" max="15108" width="37.453125" customWidth="1"/>
    <col min="15109" max="15109" width="44" customWidth="1"/>
    <col min="15110" max="15110" width="14.54296875" customWidth="1"/>
    <col min="15111" max="15111" width="14.90625" bestFit="1" customWidth="1"/>
    <col min="15113" max="15113" width="14.6328125" bestFit="1" customWidth="1"/>
    <col min="15115" max="15115" width="16" customWidth="1"/>
    <col min="15116" max="15116" width="11.08984375" customWidth="1"/>
    <col min="15118" max="15118" width="16.54296875" customWidth="1"/>
    <col min="15361" max="15361" width="12.6328125" customWidth="1"/>
    <col min="15362" max="15362" width="58.54296875" customWidth="1"/>
    <col min="15364" max="15364" width="37.453125" customWidth="1"/>
    <col min="15365" max="15365" width="44" customWidth="1"/>
    <col min="15366" max="15366" width="14.54296875" customWidth="1"/>
    <col min="15367" max="15367" width="14.90625" bestFit="1" customWidth="1"/>
    <col min="15369" max="15369" width="14.6328125" bestFit="1" customWidth="1"/>
    <col min="15371" max="15371" width="16" customWidth="1"/>
    <col min="15372" max="15372" width="11.08984375" customWidth="1"/>
    <col min="15374" max="15374" width="16.54296875" customWidth="1"/>
    <col min="15617" max="15617" width="12.6328125" customWidth="1"/>
    <col min="15618" max="15618" width="58.54296875" customWidth="1"/>
    <col min="15620" max="15620" width="37.453125" customWidth="1"/>
    <col min="15621" max="15621" width="44" customWidth="1"/>
    <col min="15622" max="15622" width="14.54296875" customWidth="1"/>
    <col min="15623" max="15623" width="14.90625" bestFit="1" customWidth="1"/>
    <col min="15625" max="15625" width="14.6328125" bestFit="1" customWidth="1"/>
    <col min="15627" max="15627" width="16" customWidth="1"/>
    <col min="15628" max="15628" width="11.08984375" customWidth="1"/>
    <col min="15630" max="15630" width="16.54296875" customWidth="1"/>
    <col min="15873" max="15873" width="12.6328125" customWidth="1"/>
    <col min="15874" max="15874" width="58.54296875" customWidth="1"/>
    <col min="15876" max="15876" width="37.453125" customWidth="1"/>
    <col min="15877" max="15877" width="44" customWidth="1"/>
    <col min="15878" max="15878" width="14.54296875" customWidth="1"/>
    <col min="15879" max="15879" width="14.90625" bestFit="1" customWidth="1"/>
    <col min="15881" max="15881" width="14.6328125" bestFit="1" customWidth="1"/>
    <col min="15883" max="15883" width="16" customWidth="1"/>
    <col min="15884" max="15884" width="11.08984375" customWidth="1"/>
    <col min="15886" max="15886" width="16.54296875" customWidth="1"/>
    <col min="16129" max="16129" width="12.6328125" customWidth="1"/>
    <col min="16130" max="16130" width="58.54296875" customWidth="1"/>
    <col min="16132" max="16132" width="37.453125" customWidth="1"/>
    <col min="16133" max="16133" width="44" customWidth="1"/>
    <col min="16134" max="16134" width="14.54296875" customWidth="1"/>
    <col min="16135" max="16135" width="14.90625" bestFit="1" customWidth="1"/>
    <col min="16137" max="16137" width="14.6328125" bestFit="1" customWidth="1"/>
    <col min="16139" max="16139" width="16" customWidth="1"/>
    <col min="16140" max="16140" width="11.08984375" customWidth="1"/>
    <col min="16142" max="16142" width="16.54296875" customWidth="1"/>
  </cols>
  <sheetData>
    <row r="2" spans="1:13" ht="13" thickBot="1"/>
    <row r="3" spans="1:13" ht="55.25" customHeight="1">
      <c r="A3" s="1" t="s">
        <v>0</v>
      </c>
      <c r="B3" s="1"/>
      <c r="C3" s="1" t="s">
        <v>1</v>
      </c>
      <c r="F3" s="2" t="s">
        <v>53</v>
      </c>
      <c r="G3" s="2"/>
      <c r="H3" s="32" t="s">
        <v>54</v>
      </c>
      <c r="I3" s="2"/>
      <c r="J3" s="32" t="s">
        <v>55</v>
      </c>
      <c r="K3" s="2"/>
      <c r="L3" s="32" t="s">
        <v>56</v>
      </c>
      <c r="M3" s="34" t="s">
        <v>49</v>
      </c>
    </row>
    <row r="4" spans="1:13" ht="30" customHeight="1">
      <c r="A4">
        <v>520000</v>
      </c>
      <c r="B4" t="s">
        <v>2</v>
      </c>
      <c r="C4">
        <v>450000</v>
      </c>
      <c r="D4" t="s">
        <v>3</v>
      </c>
      <c r="F4" s="3" t="s">
        <v>50</v>
      </c>
      <c r="G4" s="48">
        <v>1160.32</v>
      </c>
      <c r="H4" s="38">
        <v>591.5</v>
      </c>
      <c r="I4" s="4"/>
      <c r="J4" s="38">
        <v>226.5</v>
      </c>
      <c r="K4" s="4"/>
      <c r="L4" s="38">
        <f>+G4-H4-J4</f>
        <v>342.31999999999994</v>
      </c>
      <c r="M4" s="39">
        <f>+H4+J4+L4</f>
        <v>1160.32</v>
      </c>
    </row>
    <row r="5" spans="1:13" ht="30" customHeight="1">
      <c r="F5" s="3" t="s">
        <v>5</v>
      </c>
      <c r="G5" s="4"/>
      <c r="H5" s="6">
        <v>1.1834319529999999</v>
      </c>
      <c r="I5" s="4"/>
      <c r="J5" s="6">
        <v>1.324503311</v>
      </c>
      <c r="K5" s="4"/>
      <c r="L5" s="6">
        <v>1.4388489209999999</v>
      </c>
      <c r="M5" s="35"/>
    </row>
    <row r="6" spans="1:13" ht="18" customHeight="1" thickBot="1">
      <c r="F6" s="7" t="s">
        <v>6</v>
      </c>
      <c r="G6" s="8"/>
      <c r="H6" s="9">
        <f>H4*H5</f>
        <v>700.00000019949994</v>
      </c>
      <c r="I6" s="8"/>
      <c r="J6" s="9">
        <f>J4*J5</f>
        <v>299.99999994149999</v>
      </c>
      <c r="K6" s="8"/>
      <c r="L6" s="9">
        <f>L4*L5</f>
        <v>492.5467626367199</v>
      </c>
      <c r="M6" s="9">
        <f>+H6+J6+L6</f>
        <v>1492.5467627777198</v>
      </c>
    </row>
    <row r="7" spans="1:13" ht="13" thickBot="1">
      <c r="F7" s="10"/>
      <c r="G7" s="10"/>
      <c r="H7" s="11"/>
      <c r="I7" s="10"/>
      <c r="J7" s="11"/>
      <c r="K7" s="10"/>
      <c r="L7" s="11"/>
    </row>
    <row r="8" spans="1:13" ht="13">
      <c r="A8">
        <v>520700</v>
      </c>
      <c r="B8" t="s">
        <v>7</v>
      </c>
      <c r="C8">
        <v>451000</v>
      </c>
      <c r="D8" t="s">
        <v>8</v>
      </c>
      <c r="F8" s="12" t="s">
        <v>9</v>
      </c>
      <c r="G8" s="40">
        <v>0</v>
      </c>
      <c r="H8" s="14">
        <f>H6*G8</f>
        <v>0</v>
      </c>
      <c r="I8" s="40">
        <v>0.09</v>
      </c>
      <c r="J8" s="14">
        <f>J6*I8</f>
        <v>26.999999994734999</v>
      </c>
      <c r="K8" s="40">
        <v>0.15</v>
      </c>
      <c r="L8" s="14">
        <f>L6*K8</f>
        <v>73.88201439550798</v>
      </c>
      <c r="M8" s="14">
        <f>+(J6*I8)+(L6*K8)</f>
        <v>100.88201439024297</v>
      </c>
    </row>
    <row r="9" spans="1:13" ht="13">
      <c r="A9">
        <v>520810</v>
      </c>
      <c r="B9" t="s">
        <v>10</v>
      </c>
      <c r="C9">
        <v>452000</v>
      </c>
      <c r="D9" t="s">
        <v>11</v>
      </c>
      <c r="F9" s="15" t="s">
        <v>12</v>
      </c>
      <c r="G9" s="16">
        <v>0.15</v>
      </c>
      <c r="H9" s="17">
        <f>H6*G9</f>
        <v>105.00000002992499</v>
      </c>
      <c r="I9" s="16">
        <v>0.15</v>
      </c>
      <c r="J9" s="17">
        <f>J6*I9</f>
        <v>44.999999991224996</v>
      </c>
      <c r="K9" s="16">
        <v>0.15</v>
      </c>
      <c r="L9" s="17">
        <f>L6*K9</f>
        <v>73.88201439550798</v>
      </c>
      <c r="M9" s="17">
        <f>+M6*K9</f>
        <v>223.88201441665797</v>
      </c>
    </row>
    <row r="10" spans="1:13" ht="13">
      <c r="A10">
        <v>521010</v>
      </c>
      <c r="B10" t="s">
        <v>13</v>
      </c>
      <c r="C10">
        <v>453000</v>
      </c>
      <c r="D10" t="s">
        <v>14</v>
      </c>
      <c r="F10" s="15" t="s">
        <v>15</v>
      </c>
      <c r="G10" s="16">
        <v>5.5E-2</v>
      </c>
      <c r="H10" s="18">
        <f>H6*G10</f>
        <v>38.500000010972499</v>
      </c>
      <c r="I10" s="16">
        <v>5.5E-2</v>
      </c>
      <c r="J10" s="18">
        <f>J6*I10</f>
        <v>16.499999996782499</v>
      </c>
      <c r="K10" s="16">
        <v>5.5E-2</v>
      </c>
      <c r="L10" s="18">
        <f>L6*K10</f>
        <v>27.090071945019595</v>
      </c>
      <c r="M10" s="18">
        <f>+M6*K10</f>
        <v>82.090071952774593</v>
      </c>
    </row>
    <row r="11" spans="1:13" ht="13">
      <c r="A11">
        <v>520820</v>
      </c>
      <c r="B11" t="s">
        <v>16</v>
      </c>
      <c r="C11">
        <v>452100</v>
      </c>
      <c r="D11" t="s">
        <v>17</v>
      </c>
      <c r="F11" s="15" t="s">
        <v>18</v>
      </c>
      <c r="G11" s="16">
        <v>0</v>
      </c>
      <c r="H11" s="17">
        <f>H6*G11</f>
        <v>0</v>
      </c>
      <c r="I11" s="16">
        <v>0</v>
      </c>
      <c r="J11" s="17">
        <f>J6*I11</f>
        <v>0</v>
      </c>
      <c r="K11" s="16">
        <v>0</v>
      </c>
      <c r="L11" s="17">
        <f>L6*K11</f>
        <v>0</v>
      </c>
      <c r="M11" s="17">
        <f>+M6*K11</f>
        <v>0</v>
      </c>
    </row>
    <row r="12" spans="1:13" ht="13">
      <c r="A12">
        <v>521020</v>
      </c>
      <c r="B12" t="s">
        <v>19</v>
      </c>
      <c r="C12">
        <v>453100</v>
      </c>
      <c r="D12" t="s">
        <v>20</v>
      </c>
      <c r="F12" s="15" t="s">
        <v>21</v>
      </c>
      <c r="G12" s="16">
        <v>0</v>
      </c>
      <c r="H12" s="18">
        <f>H6*G12</f>
        <v>0</v>
      </c>
      <c r="I12" s="16">
        <v>0</v>
      </c>
      <c r="J12" s="18">
        <f>J6*I12</f>
        <v>0</v>
      </c>
      <c r="K12" s="16">
        <v>0</v>
      </c>
      <c r="L12" s="18">
        <f>L6*K12</f>
        <v>0</v>
      </c>
      <c r="M12" s="18">
        <f>+M6*K12</f>
        <v>0</v>
      </c>
    </row>
    <row r="13" spans="1:13" ht="13">
      <c r="A13">
        <v>520830</v>
      </c>
      <c r="B13" t="s">
        <v>22</v>
      </c>
      <c r="C13">
        <v>452200</v>
      </c>
      <c r="D13" t="s">
        <v>23</v>
      </c>
      <c r="F13" s="15" t="s">
        <v>24</v>
      </c>
      <c r="G13" s="16">
        <v>5.0000000000000001E-3</v>
      </c>
      <c r="H13" s="17">
        <f>H6*G13</f>
        <v>3.5000000009974999</v>
      </c>
      <c r="I13" s="16">
        <v>5.0000000000000001E-3</v>
      </c>
      <c r="J13" s="17">
        <f>J6*I13</f>
        <v>1.4999999997075</v>
      </c>
      <c r="K13" s="16">
        <v>5.0000000000000001E-3</v>
      </c>
      <c r="L13" s="17">
        <f>L6*K13</f>
        <v>2.4627338131835996</v>
      </c>
      <c r="M13" s="17">
        <f>+M6*K13</f>
        <v>7.4627338138885992</v>
      </c>
    </row>
    <row r="14" spans="1:13" ht="13">
      <c r="A14">
        <v>521030</v>
      </c>
      <c r="B14" t="s">
        <v>25</v>
      </c>
      <c r="C14">
        <v>453200</v>
      </c>
      <c r="D14" t="s">
        <v>26</v>
      </c>
      <c r="F14" s="15" t="s">
        <v>27</v>
      </c>
      <c r="G14" s="16">
        <v>5.0000000000000001E-3</v>
      </c>
      <c r="H14" s="18">
        <f>H6*G14</f>
        <v>3.5000000009974999</v>
      </c>
      <c r="I14" s="16">
        <v>5.0000000000000001E-3</v>
      </c>
      <c r="J14" s="18">
        <f>J6*I14</f>
        <v>1.4999999997075</v>
      </c>
      <c r="K14" s="16">
        <v>5.0000000000000001E-3</v>
      </c>
      <c r="L14" s="18">
        <f>L6*K14</f>
        <v>2.4627338131835996</v>
      </c>
      <c r="M14" s="18">
        <f>+M6*K14</f>
        <v>7.4627338138885992</v>
      </c>
    </row>
    <row r="15" spans="1:13" ht="13">
      <c r="A15">
        <v>521000</v>
      </c>
      <c r="B15" t="s">
        <v>28</v>
      </c>
      <c r="C15">
        <v>451001</v>
      </c>
      <c r="D15" t="s">
        <v>29</v>
      </c>
      <c r="F15" s="15" t="s">
        <v>30</v>
      </c>
      <c r="G15" s="19">
        <v>0</v>
      </c>
      <c r="H15" s="18">
        <f>H8*G15</f>
        <v>0</v>
      </c>
      <c r="I15" s="19">
        <v>0.15</v>
      </c>
      <c r="J15" s="18">
        <f>J8*I15</f>
        <v>4.0499999992102493</v>
      </c>
      <c r="K15" s="19">
        <v>0.15</v>
      </c>
      <c r="L15" s="18">
        <f>L8*K15</f>
        <v>11.082302159326197</v>
      </c>
      <c r="M15" s="18">
        <f>+M8*K15</f>
        <v>15.132302158536445</v>
      </c>
    </row>
    <row r="16" spans="1:13" ht="13">
      <c r="A16">
        <v>521050</v>
      </c>
      <c r="B16" t="s">
        <v>31</v>
      </c>
      <c r="C16">
        <v>453303</v>
      </c>
      <c r="D16" t="s">
        <v>32</v>
      </c>
      <c r="F16" s="42" t="s">
        <v>33</v>
      </c>
      <c r="G16" s="43">
        <v>2.7000000000000001E-3</v>
      </c>
      <c r="H16" s="18">
        <f>H6*G16</f>
        <v>1.8900000005386499</v>
      </c>
      <c r="I16" s="16">
        <v>2.7000000000000001E-3</v>
      </c>
      <c r="J16" s="18">
        <f>J6*I16</f>
        <v>0.80999999984205007</v>
      </c>
      <c r="K16" s="16">
        <v>2.7000000000000001E-3</v>
      </c>
      <c r="L16" s="18">
        <f>L6*K16</f>
        <v>1.3298762591191438</v>
      </c>
      <c r="M16" s="49">
        <f>+M6*K16</f>
        <v>4.0298762594998436</v>
      </c>
    </row>
    <row r="17" spans="1:14" ht="13">
      <c r="A17">
        <v>521040</v>
      </c>
      <c r="B17" t="s">
        <v>34</v>
      </c>
      <c r="C17">
        <v>453301</v>
      </c>
      <c r="D17" t="s">
        <v>35</v>
      </c>
      <c r="F17" s="15" t="s">
        <v>36</v>
      </c>
      <c r="G17" s="16">
        <v>2E-3</v>
      </c>
      <c r="H17" s="18">
        <f>H6*G17</f>
        <v>1.4000000003989999</v>
      </c>
      <c r="I17" s="16">
        <v>2E-3</v>
      </c>
      <c r="J17" s="18">
        <f>J6*I17</f>
        <v>0.59999999988300001</v>
      </c>
      <c r="K17" s="16">
        <v>2E-3</v>
      </c>
      <c r="L17" s="18">
        <f>L6*K17</f>
        <v>0.98509352527343985</v>
      </c>
      <c r="M17" s="18">
        <f>+M6*K17</f>
        <v>2.9850935255554396</v>
      </c>
    </row>
    <row r="18" spans="1:14" ht="13">
      <c r="A18">
        <v>521051</v>
      </c>
      <c r="B18" t="s">
        <v>37</v>
      </c>
      <c r="C18">
        <v>453304</v>
      </c>
      <c r="D18" t="s">
        <v>38</v>
      </c>
      <c r="F18" s="42" t="s">
        <v>39</v>
      </c>
      <c r="G18" s="44">
        <v>2E-3</v>
      </c>
      <c r="H18" s="18">
        <f>H6*G18</f>
        <v>1.4000000003989999</v>
      </c>
      <c r="I18" s="19">
        <v>2E-3</v>
      </c>
      <c r="J18" s="18">
        <f>J6*I18</f>
        <v>0.59999999988300001</v>
      </c>
      <c r="K18" s="19">
        <v>2E-3</v>
      </c>
      <c r="L18" s="18">
        <f>L6*K18</f>
        <v>0.98509352527343985</v>
      </c>
      <c r="M18" s="49">
        <f>+M6*K18</f>
        <v>2.9850935255554396</v>
      </c>
    </row>
    <row r="19" spans="1:14" ht="13">
      <c r="F19" s="15" t="s">
        <v>40</v>
      </c>
      <c r="G19" s="19">
        <v>0</v>
      </c>
      <c r="H19" s="18">
        <f>H6*G19</f>
        <v>0</v>
      </c>
      <c r="I19" s="19">
        <v>0</v>
      </c>
      <c r="J19" s="18">
        <f>J6*I19</f>
        <v>0</v>
      </c>
      <c r="K19" s="19">
        <v>0</v>
      </c>
      <c r="L19" s="18">
        <f>L6*K19</f>
        <v>0</v>
      </c>
      <c r="M19" s="18">
        <f>+M16*K19</f>
        <v>0</v>
      </c>
    </row>
    <row r="20" spans="1:14" ht="13">
      <c r="F20" s="15" t="s">
        <v>41</v>
      </c>
      <c r="G20" s="19"/>
      <c r="H20" s="18">
        <v>0</v>
      </c>
      <c r="I20" s="19"/>
      <c r="J20" s="18">
        <v>0</v>
      </c>
      <c r="K20" s="19"/>
      <c r="L20" s="18">
        <v>0</v>
      </c>
      <c r="M20" s="18"/>
    </row>
    <row r="21" spans="1:14" ht="13">
      <c r="F21" s="20" t="s">
        <v>42</v>
      </c>
      <c r="G21" s="21"/>
      <c r="H21" s="22">
        <f>H8+H9+H11+H13</f>
        <v>108.50000003092249</v>
      </c>
      <c r="I21" s="21"/>
      <c r="J21" s="22">
        <f>J8+J9+J11+J13</f>
        <v>73.499999985667486</v>
      </c>
      <c r="K21" s="21"/>
      <c r="L21" s="22">
        <f>L8+L9+L11+L13</f>
        <v>150.22676260419956</v>
      </c>
      <c r="M21" s="22">
        <f>M8+M9+M11+M13</f>
        <v>332.22676262078949</v>
      </c>
    </row>
    <row r="22" spans="1:14" ht="13">
      <c r="F22" s="20" t="s">
        <v>43</v>
      </c>
      <c r="G22" s="21"/>
      <c r="H22" s="22">
        <f>H10+H12+H14+H15+H16+H17+H18+H19</f>
        <v>46.690000013306644</v>
      </c>
      <c r="I22" s="21"/>
      <c r="J22" s="22">
        <f>J10+J12+J14+J15+J16+J17+J18+J19</f>
        <v>24.059999995308299</v>
      </c>
      <c r="K22" s="21"/>
      <c r="L22" s="22">
        <f>L10+L12+L14+L15+L16+L17+L18+L19</f>
        <v>43.935171227195426</v>
      </c>
      <c r="M22" s="22">
        <f>M10+M12+M14+M15+M16+M17+M18+M19</f>
        <v>114.68517123581037</v>
      </c>
    </row>
    <row r="23" spans="1:14" ht="13.5" thickBot="1">
      <c r="F23" s="23" t="s">
        <v>44</v>
      </c>
      <c r="G23" s="24"/>
      <c r="H23" s="25">
        <f>H21+H22</f>
        <v>155.19000004422912</v>
      </c>
      <c r="I23" s="24"/>
      <c r="J23" s="25">
        <f>J21+J22</f>
        <v>97.559999980975789</v>
      </c>
      <c r="K23" s="24"/>
      <c r="L23" s="25">
        <f>L21+L22</f>
        <v>194.161933831395</v>
      </c>
      <c r="M23" s="25">
        <f>M21+M22</f>
        <v>446.91193385659983</v>
      </c>
    </row>
    <row r="25" spans="1:14" ht="13" thickBot="1">
      <c r="F25" t="s">
        <v>45</v>
      </c>
    </row>
    <row r="26" spans="1:14" ht="13">
      <c r="F26" s="26" t="s">
        <v>46</v>
      </c>
      <c r="G26" s="27"/>
      <c r="H26" s="28">
        <f>H6-H21</f>
        <v>591.50000016857746</v>
      </c>
      <c r="I26" s="27"/>
      <c r="J26" s="28">
        <f>J6-J21</f>
        <v>226.49999995583249</v>
      </c>
      <c r="K26" s="27"/>
      <c r="L26" s="28">
        <f>L6-L21</f>
        <v>342.32000003252034</v>
      </c>
      <c r="M26" s="28">
        <f>M6-M21</f>
        <v>1160.3200001569303</v>
      </c>
    </row>
    <row r="27" spans="1:14" ht="13">
      <c r="F27" s="20" t="s">
        <v>47</v>
      </c>
      <c r="G27" s="27"/>
      <c r="H27" s="22">
        <f>H23</f>
        <v>155.19000004422912</v>
      </c>
      <c r="I27" s="27"/>
      <c r="J27" s="22">
        <f>J23</f>
        <v>97.559999980975789</v>
      </c>
      <c r="K27" s="27"/>
      <c r="L27" s="22">
        <f>L23</f>
        <v>194.161933831395</v>
      </c>
      <c r="M27" s="22">
        <f>M23</f>
        <v>446.91193385659983</v>
      </c>
    </row>
    <row r="28" spans="1:14" ht="13.5" thickBot="1">
      <c r="F28" s="23" t="s">
        <v>48</v>
      </c>
      <c r="G28" s="29"/>
      <c r="H28" s="25">
        <f>H26+H27</f>
        <v>746.69000021280658</v>
      </c>
      <c r="I28" s="29"/>
      <c r="J28" s="25">
        <f>J26+J27</f>
        <v>324.05999993680825</v>
      </c>
      <c r="K28" s="29"/>
      <c r="L28" s="25">
        <f>L26+L27</f>
        <v>536.4819338639154</v>
      </c>
      <c r="M28" s="25">
        <f>M26+M27</f>
        <v>1607.23193401353</v>
      </c>
      <c r="N28" s="30">
        <f>+M28-M16-M18</f>
        <v>1600.2169642284748</v>
      </c>
    </row>
    <row r="29" spans="1:14">
      <c r="N29" s="3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DO 700</vt:lpstr>
      <vt:lpstr>OD 700-1000</vt:lpstr>
      <vt:lpstr>PREKO 1000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Vanja Matanovic</dc:creator>
  <cp:lastModifiedBy>Erphn B</cp:lastModifiedBy>
  <dcterms:created xsi:type="dcterms:W3CDTF">2022-01-08T17:41:17Z</dcterms:created>
  <dcterms:modified xsi:type="dcterms:W3CDTF">2022-01-13T14:30:57Z</dcterms:modified>
</cp:coreProperties>
</file>